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8780" windowHeight="11892"/>
  </bookViews>
  <sheets>
    <sheet name="Tabelle A1.1-6" sheetId="4" r:id="rId1"/>
  </sheets>
  <calcPr calcId="145621"/>
</workbook>
</file>

<file path=xl/calcChain.xml><?xml version="1.0" encoding="utf-8"?>
<calcChain xmlns="http://schemas.openxmlformats.org/spreadsheetml/2006/main">
  <c r="N24" i="4" l="1"/>
  <c r="N25" i="4" l="1"/>
  <c r="N41" i="4" l="1"/>
  <c r="N40" i="4"/>
  <c r="N38" i="4"/>
  <c r="N37" i="4"/>
  <c r="N36" i="4"/>
  <c r="N35" i="4"/>
  <c r="N30" i="4"/>
  <c r="N29" i="4"/>
  <c r="N27" i="4"/>
  <c r="N26" i="4"/>
  <c r="N19" i="4"/>
  <c r="N18" i="4"/>
  <c r="N16" i="4"/>
  <c r="N15" i="4"/>
  <c r="N14" i="4"/>
  <c r="N13" i="4"/>
  <c r="J39" i="4" l="1"/>
  <c r="T34" i="4" l="1"/>
  <c r="R34" i="4"/>
  <c r="P34" i="4"/>
  <c r="L34" i="4"/>
  <c r="J34" i="4"/>
  <c r="T23" i="4"/>
  <c r="R23" i="4"/>
  <c r="P23" i="4"/>
  <c r="L23" i="4"/>
  <c r="J23" i="4"/>
  <c r="H36" i="4"/>
  <c r="F36" i="4" s="1"/>
  <c r="H35" i="4"/>
  <c r="F35" i="4" s="1"/>
  <c r="H25" i="4"/>
  <c r="F25" i="4" s="1"/>
  <c r="H24" i="4"/>
  <c r="F24" i="4" s="1"/>
  <c r="N34" i="4" l="1"/>
  <c r="N23" i="4"/>
  <c r="T12" i="4"/>
  <c r="R12" i="4"/>
  <c r="P12" i="4"/>
  <c r="L12" i="4"/>
  <c r="J12" i="4"/>
  <c r="H14" i="4"/>
  <c r="F14" i="4" s="1"/>
  <c r="H13" i="4"/>
  <c r="F13" i="4" s="1"/>
  <c r="H15" i="4"/>
  <c r="F15" i="4" s="1"/>
  <c r="N12" i="4" l="1"/>
  <c r="L28" i="4"/>
  <c r="H23" i="4" l="1"/>
  <c r="F23" i="4" s="1"/>
  <c r="T17" i="4"/>
  <c r="T10" i="4" s="1"/>
  <c r="R17" i="4"/>
  <c r="P17" i="4"/>
  <c r="L17" i="4"/>
  <c r="J17" i="4"/>
  <c r="J10" i="4" s="1"/>
  <c r="T39" i="4"/>
  <c r="T32" i="4" s="1"/>
  <c r="R39" i="4"/>
  <c r="R32" i="4" s="1"/>
  <c r="P39" i="4"/>
  <c r="L39" i="4"/>
  <c r="L32" i="4" s="1"/>
  <c r="J32" i="4"/>
  <c r="T28" i="4"/>
  <c r="R28" i="4"/>
  <c r="R21" i="4" s="1"/>
  <c r="P28" i="4"/>
  <c r="L21" i="4"/>
  <c r="J28" i="4"/>
  <c r="H38" i="4"/>
  <c r="F38" i="4" s="1"/>
  <c r="H27" i="4"/>
  <c r="F27" i="4" s="1"/>
  <c r="H16" i="4"/>
  <c r="F16" i="4" s="1"/>
  <c r="H41" i="4"/>
  <c r="F41" i="4" s="1"/>
  <c r="H40" i="4"/>
  <c r="F40" i="4" s="1"/>
  <c r="H37" i="4"/>
  <c r="F37" i="4" s="1"/>
  <c r="H34" i="4"/>
  <c r="F34" i="4" s="1"/>
  <c r="H30" i="4"/>
  <c r="F30" i="4" s="1"/>
  <c r="H29" i="4"/>
  <c r="F29" i="4" s="1"/>
  <c r="H26" i="4"/>
  <c r="F26" i="4" s="1"/>
  <c r="H19" i="4"/>
  <c r="F19" i="4" s="1"/>
  <c r="H18" i="4"/>
  <c r="F18" i="4" s="1"/>
  <c r="H12" i="4"/>
  <c r="F12" i="4" s="1"/>
  <c r="P32" i="4" l="1"/>
  <c r="N32" i="4" s="1"/>
  <c r="O38" i="4" s="1"/>
  <c r="N39" i="4"/>
  <c r="O40" i="4"/>
  <c r="P21" i="4"/>
  <c r="N21" i="4" s="1"/>
  <c r="O27" i="4" s="1"/>
  <c r="N28" i="4"/>
  <c r="P10" i="4"/>
  <c r="Q15" i="4" s="1"/>
  <c r="N17" i="4"/>
  <c r="K15" i="4"/>
  <c r="K13" i="4"/>
  <c r="K14" i="4"/>
  <c r="U35" i="4"/>
  <c r="U36" i="4"/>
  <c r="S35" i="4"/>
  <c r="S36" i="4"/>
  <c r="M36" i="4"/>
  <c r="M35" i="4"/>
  <c r="K35" i="4"/>
  <c r="K36" i="4"/>
  <c r="S25" i="4"/>
  <c r="S24" i="4"/>
  <c r="Q24" i="4"/>
  <c r="M27" i="4"/>
  <c r="M24" i="4"/>
  <c r="M25" i="4"/>
  <c r="U15" i="4"/>
  <c r="U13" i="4"/>
  <c r="U14" i="4"/>
  <c r="K16" i="4"/>
  <c r="H28" i="4"/>
  <c r="F28" i="4" s="1"/>
  <c r="S27" i="4"/>
  <c r="S30" i="4"/>
  <c r="K39" i="4"/>
  <c r="K38" i="4"/>
  <c r="H32" i="4"/>
  <c r="I34" i="4" s="1"/>
  <c r="U39" i="4"/>
  <c r="U41" i="4"/>
  <c r="U38" i="4"/>
  <c r="Q30" i="4"/>
  <c r="M39" i="4"/>
  <c r="M38" i="4"/>
  <c r="M41" i="4"/>
  <c r="S39" i="4"/>
  <c r="S38" i="4"/>
  <c r="S41" i="4"/>
  <c r="U16" i="4"/>
  <c r="U19" i="4"/>
  <c r="S28" i="4"/>
  <c r="K17" i="4"/>
  <c r="U17" i="4"/>
  <c r="J21" i="4"/>
  <c r="K21" i="4" s="1"/>
  <c r="T21" i="4"/>
  <c r="U21" i="4" s="1"/>
  <c r="L10" i="4"/>
  <c r="R10" i="4"/>
  <c r="S10" i="4" s="1"/>
  <c r="H17" i="4"/>
  <c r="F17" i="4" s="1"/>
  <c r="H39" i="4"/>
  <c r="F39" i="4" s="1"/>
  <c r="M28" i="4"/>
  <c r="M30" i="4"/>
  <c r="K10" i="4"/>
  <c r="K12" i="4"/>
  <c r="K18" i="4"/>
  <c r="K19" i="4"/>
  <c r="K32" i="4"/>
  <c r="K34" i="4"/>
  <c r="K37" i="4"/>
  <c r="K40" i="4"/>
  <c r="K41" i="4"/>
  <c r="M21" i="4"/>
  <c r="M23" i="4"/>
  <c r="M26" i="4"/>
  <c r="M29" i="4"/>
  <c r="M32" i="4"/>
  <c r="M34" i="4"/>
  <c r="M37" i="4"/>
  <c r="M40" i="4"/>
  <c r="Q23" i="4"/>
  <c r="Q29" i="4"/>
  <c r="Q32" i="4"/>
  <c r="S21" i="4"/>
  <c r="S23" i="4"/>
  <c r="S26" i="4"/>
  <c r="S29" i="4"/>
  <c r="S32" i="4"/>
  <c r="S34" i="4"/>
  <c r="S37" i="4"/>
  <c r="S40" i="4"/>
  <c r="U10" i="4"/>
  <c r="U12" i="4"/>
  <c r="U18" i="4"/>
  <c r="U32" i="4"/>
  <c r="U34" i="4"/>
  <c r="U37" i="4"/>
  <c r="U40" i="4"/>
  <c r="O29" i="4" l="1"/>
  <c r="Q37" i="4"/>
  <c r="Q38" i="4"/>
  <c r="Q36" i="4"/>
  <c r="Q40" i="4"/>
  <c r="Q34" i="4"/>
  <c r="Q41" i="4"/>
  <c r="Q39" i="4"/>
  <c r="Q35" i="4"/>
  <c r="Q26" i="4"/>
  <c r="Q21" i="4"/>
  <c r="Q28" i="4"/>
  <c r="Q27" i="4"/>
  <c r="Q25" i="4"/>
  <c r="O35" i="4"/>
  <c r="O34" i="4"/>
  <c r="O39" i="4"/>
  <c r="O32" i="4"/>
  <c r="O37" i="4"/>
  <c r="O41" i="4"/>
  <c r="I40" i="4"/>
  <c r="O23" i="4"/>
  <c r="Q18" i="4"/>
  <c r="O36" i="4"/>
  <c r="I41" i="4"/>
  <c r="O21" i="4"/>
  <c r="O24" i="4"/>
  <c r="O30" i="4"/>
  <c r="O26" i="4"/>
  <c r="O25" i="4"/>
  <c r="O28" i="4"/>
  <c r="N10" i="4"/>
  <c r="O10" i="4" s="1"/>
  <c r="Q10" i="4"/>
  <c r="Q19" i="4"/>
  <c r="Q13" i="4"/>
  <c r="O13" i="4"/>
  <c r="Q12" i="4"/>
  <c r="Q17" i="4"/>
  <c r="Q16" i="4"/>
  <c r="Q14" i="4"/>
  <c r="M15" i="4"/>
  <c r="M13" i="4"/>
  <c r="M14" i="4"/>
  <c r="I37" i="4"/>
  <c r="K28" i="4"/>
  <c r="I32" i="4"/>
  <c r="I35" i="4"/>
  <c r="I36" i="4"/>
  <c r="U23" i="4"/>
  <c r="U24" i="4"/>
  <c r="U25" i="4"/>
  <c r="K27" i="4"/>
  <c r="K24" i="4"/>
  <c r="K25" i="4"/>
  <c r="S15" i="4"/>
  <c r="S13" i="4"/>
  <c r="S14" i="4"/>
  <c r="M10" i="4"/>
  <c r="M12" i="4"/>
  <c r="S12" i="4"/>
  <c r="I38" i="4"/>
  <c r="F32" i="4"/>
  <c r="G34" i="4" s="1"/>
  <c r="H21" i="4"/>
  <c r="I29" i="4" s="1"/>
  <c r="S18" i="4"/>
  <c r="H10" i="4"/>
  <c r="U29" i="4"/>
  <c r="U26" i="4"/>
  <c r="K30" i="4"/>
  <c r="K26" i="4"/>
  <c r="K29" i="4"/>
  <c r="K23" i="4"/>
  <c r="M18" i="4"/>
  <c r="S19" i="4"/>
  <c r="S16" i="4"/>
  <c r="U30" i="4"/>
  <c r="U27" i="4"/>
  <c r="U28" i="4"/>
  <c r="S17" i="4"/>
  <c r="M16" i="4"/>
  <c r="M19" i="4"/>
  <c r="I39" i="4"/>
  <c r="M17" i="4"/>
  <c r="O19" i="4" l="1"/>
  <c r="O16" i="4"/>
  <c r="O17" i="4"/>
  <c r="O18" i="4"/>
  <c r="O12" i="4"/>
  <c r="O15" i="4"/>
  <c r="O14" i="4"/>
  <c r="F21" i="4"/>
  <c r="G26" i="4" s="1"/>
  <c r="I26" i="4"/>
  <c r="G32" i="4"/>
  <c r="G35" i="4"/>
  <c r="G36" i="4"/>
  <c r="G37" i="4"/>
  <c r="I21" i="4"/>
  <c r="I30" i="4"/>
  <c r="I27" i="4"/>
  <c r="I23" i="4"/>
  <c r="I28" i="4"/>
  <c r="I24" i="4"/>
  <c r="I25" i="4"/>
  <c r="I15" i="4"/>
  <c r="I14" i="4"/>
  <c r="I13" i="4"/>
  <c r="F10" i="4"/>
  <c r="I12" i="4"/>
  <c r="I16" i="4"/>
  <c r="I18" i="4"/>
  <c r="G38" i="4"/>
  <c r="G39" i="4"/>
  <c r="G40" i="4"/>
  <c r="G41" i="4"/>
  <c r="I10" i="4"/>
  <c r="I19" i="4"/>
  <c r="I17" i="4"/>
  <c r="G29" i="4" l="1"/>
  <c r="G30" i="4"/>
  <c r="G28" i="4"/>
  <c r="G21" i="4"/>
  <c r="G23" i="4"/>
  <c r="G27" i="4"/>
  <c r="G15" i="4"/>
  <c r="G14" i="4"/>
  <c r="G13" i="4"/>
  <c r="G25" i="4"/>
  <c r="G24" i="4"/>
  <c r="G10" i="4"/>
  <c r="G16" i="4"/>
  <c r="G19" i="4"/>
  <c r="G17" i="4"/>
  <c r="G12" i="4"/>
  <c r="G18" i="4"/>
</calcChain>
</file>

<file path=xl/sharedStrings.xml><?xml version="1.0" encoding="utf-8"?>
<sst xmlns="http://schemas.openxmlformats.org/spreadsheetml/2006/main" count="82" uniqueCount="38">
  <si>
    <t>andere ehemalige Bewerber des letzten Berichtsjahres</t>
  </si>
  <si>
    <t>darunter:</t>
  </si>
  <si>
    <t xml:space="preserve">darunter: </t>
  </si>
  <si>
    <t>Deutschland</t>
  </si>
  <si>
    <t>Westdeutschland</t>
  </si>
  <si>
    <t>Ostdeutschland</t>
  </si>
  <si>
    <t>bis zum 30.09. eingemündete Bewerber des letzten Berichtsjahres</t>
  </si>
  <si>
    <t>Bewerber mit Alternative zum 30.09. des letzten Berichtsjahres</t>
  </si>
  <si>
    <t>unversorgte Bewerber am 30.09. des letzten Berichtsjahres</t>
  </si>
  <si>
    <t>►</t>
  </si>
  <si>
    <t>●</t>
  </si>
  <si>
    <t>Insgesamt</t>
  </si>
  <si>
    <t>andere ehemalige Bewerber, darunter:</t>
  </si>
  <si>
    <t>ohne Angabe eines Verbleibs</t>
  </si>
  <si>
    <t>mit alternativer Verbleibsmöglichkeit</t>
  </si>
  <si>
    <t>ohne alternative Verbleibsmöglichkeit</t>
  </si>
  <si>
    <t>eingemündete Bewerber</t>
  </si>
  <si>
    <t>noch weiter suchende Bewerber, darunter</t>
  </si>
  <si>
    <t>Sp.1</t>
  </si>
  <si>
    <t>Sp.2</t>
  </si>
  <si>
    <t>Sp.3</t>
  </si>
  <si>
    <t>Sp.4</t>
  </si>
  <si>
    <t>Sp.5</t>
  </si>
  <si>
    <t>Sp.6</t>
  </si>
  <si>
    <t>Sp.7</t>
  </si>
  <si>
    <t>Berufsausbildung ungefördert</t>
  </si>
  <si>
    <t>Berufsausbildung gefördert</t>
  </si>
  <si>
    <t>Sp.8</t>
  </si>
  <si>
    <t>(Sp.2 + Sp.8)</t>
  </si>
  <si>
    <t>Noch suchende Bewerber zum Ende des letzten Berichtsjahres</t>
  </si>
  <si>
    <t>(Sp.3+Sp.5+Sp.5)</t>
  </si>
  <si>
    <t>(Sp.6+Sp.7)</t>
  </si>
  <si>
    <t>Bereits Bewerber im Berichtsjahr 2014/2015</t>
  </si>
  <si>
    <t>Kein Bewerber im letzten Berichtsjahr 2014/2015</t>
  </si>
  <si>
    <t>Am 01.10.2015 weiterhin suchende oder ab dem 01.10.2015 erneut oder neu suchende Bewerber</t>
  </si>
  <si>
    <t xml:space="preserve">darunter Status im Januar 2016:  </t>
  </si>
  <si>
    <t>Quelle: Bundesagentur für Arbeit, Ausbildungsmarktstatistik, Nachvermittlung bis Ende Januar 2016; Berechnungen des Bundesinstituts für Berufsbildung</t>
  </si>
  <si>
    <t>Tabelle A1.1-6: Herkunft und Verbleib der  Ausbildungsstellenbewerber, für die nach dem 30. September 2015 zeitweise oder dauerhaft ein Vermittlungsauftrag für den Beginn einer Berufsausbildung bis Ende 2015 bestand, im Januar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</si>
</sst>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7030A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/>
    </xf>
    <xf numFmtId="164" fontId="9" fillId="2" borderId="5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3" fontId="11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164" fontId="14" fillId="2" borderId="2" xfId="0" applyNumberFormat="1" applyFont="1" applyFill="1" applyBorder="1" applyAlignment="1">
      <alignment horizontal="right" vertical="center" wrapText="1"/>
    </xf>
    <xf numFmtId="164" fontId="14" fillId="2" borderId="3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right" vertical="center" wrapText="1"/>
    </xf>
    <xf numFmtId="3" fontId="14" fillId="2" borderId="6" xfId="0" applyNumberFormat="1" applyFont="1" applyFill="1" applyBorder="1" applyAlignment="1">
      <alignment horizontal="right" vertical="center"/>
    </xf>
    <xf numFmtId="164" fontId="14" fillId="2" borderId="8" xfId="0" applyNumberFormat="1" applyFont="1" applyFill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right" vertical="center"/>
    </xf>
    <xf numFmtId="164" fontId="14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3" fontId="0" fillId="2" borderId="9" xfId="0" applyNumberFormat="1" applyFont="1" applyFill="1" applyBorder="1" applyAlignment="1">
      <alignment horizontal="left" vertical="center" wrapText="1"/>
    </xf>
    <xf numFmtId="3" fontId="0" fillId="2" borderId="10" xfId="0" applyNumberFormat="1" applyFont="1" applyFill="1" applyBorder="1" applyAlignment="1">
      <alignment horizontal="left" vertical="center" wrapText="1"/>
    </xf>
    <xf numFmtId="3" fontId="0" fillId="2" borderId="11" xfId="0" applyNumberFormat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3" fontId="0" fillId="2" borderId="3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3" fontId="0" fillId="2" borderId="0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3"/>
  <sheetViews>
    <sheetView tabSelected="1" zoomScale="75" zoomScaleNormal="75" workbookViewId="0">
      <pane ySplit="8" topLeftCell="A9" activePane="bottomLeft" state="frozen"/>
      <selection pane="bottomLeft" activeCell="X34" sqref="X34"/>
    </sheetView>
  </sheetViews>
  <sheetFormatPr baseColWidth="10" defaultColWidth="11.44140625" defaultRowHeight="12" x14ac:dyDescent="0.3"/>
  <cols>
    <col min="1" max="1" width="1.5546875" style="16" customWidth="1"/>
    <col min="2" max="2" width="2.88671875" style="16" customWidth="1"/>
    <col min="3" max="3" width="2.44140625" style="16" customWidth="1"/>
    <col min="4" max="4" width="4" style="16" customWidth="1"/>
    <col min="5" max="5" width="38.44140625" style="17" customWidth="1"/>
    <col min="6" max="6" width="12.109375" style="17" customWidth="1"/>
    <col min="7" max="7" width="9.33203125" style="17" customWidth="1"/>
    <col min="8" max="8" width="10.33203125" style="27" customWidth="1"/>
    <col min="9" max="9" width="7.88671875" style="27" customWidth="1"/>
    <col min="10" max="10" width="8.88671875" style="27" customWidth="1"/>
    <col min="11" max="12" width="8.109375" style="27" customWidth="1"/>
    <col min="13" max="13" width="8.44140625" style="27" customWidth="1"/>
    <col min="14" max="14" width="9.109375" style="27" customWidth="1"/>
    <col min="15" max="15" width="8.6640625" style="27" customWidth="1"/>
    <col min="16" max="16" width="9.109375" style="27" customWidth="1"/>
    <col min="17" max="17" width="7.5546875" style="27" customWidth="1"/>
    <col min="18" max="18" width="9.109375" style="27" customWidth="1"/>
    <col min="19" max="19" width="7.88671875" style="27" customWidth="1"/>
    <col min="20" max="20" width="9.44140625" style="27" customWidth="1"/>
    <col min="21" max="21" width="7.88671875" style="27" customWidth="1"/>
    <col min="22" max="22" width="1.6640625" style="16" customWidth="1"/>
    <col min="23" max="16384" width="11.44140625" style="2"/>
  </cols>
  <sheetData>
    <row r="1" spans="1:24" ht="46.5" customHeight="1" x14ac:dyDescent="0.3">
      <c r="B1" s="114" t="s">
        <v>37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4" ht="23.25" customHeight="1" x14ac:dyDescent="0.3">
      <c r="B2" s="131"/>
      <c r="C2" s="131"/>
      <c r="D2" s="131"/>
      <c r="E2" s="132"/>
      <c r="F2" s="155" t="s">
        <v>11</v>
      </c>
      <c r="G2" s="123"/>
      <c r="H2" s="124" t="s">
        <v>1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4" ht="23.25" customHeight="1" x14ac:dyDescent="0.3">
      <c r="B3" s="133"/>
      <c r="C3" s="133"/>
      <c r="D3" s="133"/>
      <c r="E3" s="134"/>
      <c r="F3" s="137"/>
      <c r="G3" s="156"/>
      <c r="H3" s="120" t="s">
        <v>32</v>
      </c>
      <c r="I3" s="121"/>
      <c r="J3" s="122"/>
      <c r="K3" s="122"/>
      <c r="L3" s="122"/>
      <c r="M3" s="122"/>
      <c r="N3" s="122"/>
      <c r="O3" s="122"/>
      <c r="P3" s="122"/>
      <c r="Q3" s="122"/>
      <c r="R3" s="122"/>
      <c r="S3" s="123"/>
      <c r="T3" s="28"/>
      <c r="U3" s="29"/>
    </row>
    <row r="4" spans="1:24" ht="21.75" customHeight="1" x14ac:dyDescent="0.3">
      <c r="B4" s="133"/>
      <c r="C4" s="133"/>
      <c r="D4" s="133"/>
      <c r="E4" s="134"/>
      <c r="F4" s="137"/>
      <c r="G4" s="156"/>
      <c r="H4" s="163" t="s">
        <v>11</v>
      </c>
      <c r="I4" s="164"/>
      <c r="J4" s="115" t="s">
        <v>2</v>
      </c>
      <c r="K4" s="116"/>
      <c r="L4" s="116"/>
      <c r="M4" s="116"/>
      <c r="N4" s="116"/>
      <c r="O4" s="116"/>
      <c r="P4" s="116"/>
      <c r="Q4" s="116"/>
      <c r="R4" s="116"/>
      <c r="S4" s="117"/>
      <c r="T4" s="137" t="s">
        <v>33</v>
      </c>
      <c r="U4" s="138"/>
    </row>
    <row r="5" spans="1:24" ht="21.75" customHeight="1" x14ac:dyDescent="0.3">
      <c r="B5" s="133"/>
      <c r="C5" s="133"/>
      <c r="D5" s="133"/>
      <c r="E5" s="134"/>
      <c r="F5" s="137"/>
      <c r="G5" s="156"/>
      <c r="H5" s="165"/>
      <c r="I5" s="166"/>
      <c r="J5" s="140" t="s">
        <v>6</v>
      </c>
      <c r="K5" s="131"/>
      <c r="L5" s="140" t="s">
        <v>0</v>
      </c>
      <c r="M5" s="132"/>
      <c r="N5" s="140" t="s">
        <v>29</v>
      </c>
      <c r="O5" s="141"/>
      <c r="P5" s="115" t="s">
        <v>1</v>
      </c>
      <c r="Q5" s="125"/>
      <c r="R5" s="125"/>
      <c r="S5" s="160"/>
      <c r="T5" s="137"/>
      <c r="U5" s="138"/>
    </row>
    <row r="6" spans="1:24" s="1" customFormat="1" ht="75.75" customHeight="1" x14ac:dyDescent="0.3">
      <c r="A6" s="17"/>
      <c r="B6" s="133"/>
      <c r="C6" s="133"/>
      <c r="D6" s="133"/>
      <c r="E6" s="134"/>
      <c r="F6" s="137"/>
      <c r="G6" s="156"/>
      <c r="H6" s="167"/>
      <c r="I6" s="168"/>
      <c r="J6" s="169"/>
      <c r="K6" s="135"/>
      <c r="L6" s="169"/>
      <c r="M6" s="136"/>
      <c r="N6" s="170"/>
      <c r="O6" s="171"/>
      <c r="P6" s="146" t="s">
        <v>7</v>
      </c>
      <c r="Q6" s="138"/>
      <c r="R6" s="147" t="s">
        <v>8</v>
      </c>
      <c r="S6" s="148"/>
      <c r="T6" s="139"/>
      <c r="U6" s="138"/>
      <c r="V6" s="17"/>
    </row>
    <row r="7" spans="1:24" s="1" customFormat="1" ht="14.25" customHeight="1" x14ac:dyDescent="0.3">
      <c r="A7" s="17"/>
      <c r="B7" s="133"/>
      <c r="C7" s="133"/>
      <c r="D7" s="133"/>
      <c r="E7" s="134"/>
      <c r="F7" s="153" t="s">
        <v>18</v>
      </c>
      <c r="G7" s="154"/>
      <c r="H7" s="142" t="s">
        <v>19</v>
      </c>
      <c r="I7" s="144"/>
      <c r="J7" s="140" t="s">
        <v>20</v>
      </c>
      <c r="K7" s="141"/>
      <c r="L7" s="140" t="s">
        <v>21</v>
      </c>
      <c r="M7" s="141"/>
      <c r="N7" s="140" t="s">
        <v>22</v>
      </c>
      <c r="O7" s="161"/>
      <c r="P7" s="142" t="s">
        <v>23</v>
      </c>
      <c r="Q7" s="141"/>
      <c r="R7" s="140" t="s">
        <v>24</v>
      </c>
      <c r="S7" s="143"/>
      <c r="T7" s="140" t="s">
        <v>27</v>
      </c>
      <c r="U7" s="144"/>
      <c r="V7" s="17"/>
    </row>
    <row r="8" spans="1:24" s="1" customFormat="1" ht="20.25" customHeight="1" x14ac:dyDescent="0.3">
      <c r="A8" s="17"/>
      <c r="B8" s="135"/>
      <c r="C8" s="135"/>
      <c r="D8" s="135"/>
      <c r="E8" s="136"/>
      <c r="F8" s="126" t="s">
        <v>28</v>
      </c>
      <c r="G8" s="127"/>
      <c r="H8" s="128" t="s">
        <v>30</v>
      </c>
      <c r="I8" s="129"/>
      <c r="J8" s="126"/>
      <c r="K8" s="127"/>
      <c r="L8" s="126"/>
      <c r="M8" s="127"/>
      <c r="N8" s="126" t="s">
        <v>31</v>
      </c>
      <c r="O8" s="162"/>
      <c r="P8" s="129"/>
      <c r="Q8" s="127"/>
      <c r="R8" s="126"/>
      <c r="S8" s="127"/>
      <c r="T8" s="126"/>
      <c r="U8" s="129"/>
      <c r="V8" s="17"/>
    </row>
    <row r="9" spans="1:24" s="11" customFormat="1" ht="21.75" customHeight="1" x14ac:dyDescent="0.25">
      <c r="A9" s="18"/>
      <c r="B9" s="118" t="s">
        <v>3</v>
      </c>
      <c r="C9" s="118"/>
      <c r="D9" s="118"/>
      <c r="E9" s="118"/>
      <c r="F9" s="30"/>
      <c r="G9" s="31"/>
      <c r="H9" s="32"/>
      <c r="I9" s="33"/>
      <c r="J9" s="34"/>
      <c r="K9" s="35"/>
      <c r="L9" s="34"/>
      <c r="M9" s="36"/>
      <c r="N9" s="35"/>
      <c r="O9" s="36"/>
      <c r="P9" s="37"/>
      <c r="Q9" s="35"/>
      <c r="R9" s="34"/>
      <c r="S9" s="36"/>
      <c r="T9" s="38"/>
      <c r="U9" s="39"/>
      <c r="V9" s="18"/>
    </row>
    <row r="10" spans="1:24" s="13" customFormat="1" ht="45" customHeight="1" x14ac:dyDescent="0.25">
      <c r="A10" s="19"/>
      <c r="B10" s="40"/>
      <c r="C10" s="119" t="s">
        <v>34</v>
      </c>
      <c r="D10" s="119"/>
      <c r="E10" s="119"/>
      <c r="F10" s="41">
        <f>H10+T10</f>
        <v>69242</v>
      </c>
      <c r="G10" s="42">
        <f>F10/F$10</f>
        <v>1</v>
      </c>
      <c r="H10" s="43">
        <f>SUM(J10,L10,P10,R10)</f>
        <v>49230</v>
      </c>
      <c r="I10" s="44">
        <f>H10/H$10</f>
        <v>1</v>
      </c>
      <c r="J10" s="41">
        <f>J12+J15+J17</f>
        <v>7200</v>
      </c>
      <c r="K10" s="44">
        <f>J10/J$10</f>
        <v>1</v>
      </c>
      <c r="L10" s="41">
        <f>L12+L15+L17</f>
        <v>7120</v>
      </c>
      <c r="M10" s="42">
        <f>L10/L$10</f>
        <v>1</v>
      </c>
      <c r="N10" s="43">
        <f>P10+R10</f>
        <v>34910</v>
      </c>
      <c r="O10" s="42">
        <f>N10/N$10</f>
        <v>1</v>
      </c>
      <c r="P10" s="43">
        <f>P12+P15+P17</f>
        <v>14352</v>
      </c>
      <c r="Q10" s="44">
        <f>P10/P$10</f>
        <v>1</v>
      </c>
      <c r="R10" s="41">
        <f>R12+R15+R17</f>
        <v>20558</v>
      </c>
      <c r="S10" s="42">
        <f>R10/R$10</f>
        <v>1</v>
      </c>
      <c r="T10" s="41">
        <f>T12+T15+T17</f>
        <v>20012</v>
      </c>
      <c r="U10" s="44">
        <f>T10/T$10</f>
        <v>1</v>
      </c>
      <c r="V10" s="20"/>
      <c r="W10" s="12"/>
    </row>
    <row r="11" spans="1:24" s="14" customFormat="1" ht="15" customHeight="1" x14ac:dyDescent="0.25">
      <c r="A11" s="21"/>
      <c r="B11" s="45"/>
      <c r="C11" s="130" t="s">
        <v>35</v>
      </c>
      <c r="D11" s="130"/>
      <c r="E11" s="130"/>
      <c r="F11" s="41"/>
      <c r="G11" s="42"/>
      <c r="H11" s="43"/>
      <c r="I11" s="44"/>
      <c r="J11" s="46"/>
      <c r="K11" s="47"/>
      <c r="L11" s="46"/>
      <c r="M11" s="48"/>
      <c r="N11" s="49"/>
      <c r="O11" s="48"/>
      <c r="P11" s="49"/>
      <c r="Q11" s="47"/>
      <c r="R11" s="46"/>
      <c r="S11" s="48"/>
      <c r="T11" s="41"/>
      <c r="U11" s="44"/>
      <c r="V11" s="21"/>
    </row>
    <row r="12" spans="1:24" s="13" customFormat="1" ht="17.25" customHeight="1" x14ac:dyDescent="0.3">
      <c r="A12" s="19"/>
      <c r="B12" s="40"/>
      <c r="C12" s="50" t="s">
        <v>9</v>
      </c>
      <c r="D12" s="119" t="s">
        <v>16</v>
      </c>
      <c r="E12" s="119"/>
      <c r="F12" s="41">
        <f t="shared" ref="F12:F19" si="0">H12+T12</f>
        <v>6644</v>
      </c>
      <c r="G12" s="42">
        <f t="shared" ref="G12:U19" si="1">F12/F$10</f>
        <v>9.5953323127581522E-2</v>
      </c>
      <c r="H12" s="43">
        <f t="shared" ref="H12:H19" si="2">SUM(J12,L12,P12,R12)</f>
        <v>4382</v>
      </c>
      <c r="I12" s="44">
        <f t="shared" si="1"/>
        <v>8.9010765793215513E-2</v>
      </c>
      <c r="J12" s="41">
        <f>J13+J14</f>
        <v>1046</v>
      </c>
      <c r="K12" s="44">
        <f t="shared" si="1"/>
        <v>0.14527777777777778</v>
      </c>
      <c r="L12" s="41">
        <f>L13+L14</f>
        <v>551</v>
      </c>
      <c r="M12" s="42">
        <f t="shared" ref="M12" si="3">L12/L$10</f>
        <v>7.7387640449438203E-2</v>
      </c>
      <c r="N12" s="43">
        <f t="shared" ref="N12:N41" si="4">P12+R12</f>
        <v>2785</v>
      </c>
      <c r="O12" s="42">
        <f t="shared" ref="O12:Q12" si="5">N12/N$10</f>
        <v>7.9776568318533372E-2</v>
      </c>
      <c r="P12" s="43">
        <f>P13+P14</f>
        <v>1050</v>
      </c>
      <c r="Q12" s="44">
        <f t="shared" si="5"/>
        <v>7.3160535117056863E-2</v>
      </c>
      <c r="R12" s="41">
        <f>R13+R14</f>
        <v>1735</v>
      </c>
      <c r="S12" s="42">
        <f t="shared" ref="S12" si="6">R12/R$10</f>
        <v>8.439536919933846E-2</v>
      </c>
      <c r="T12" s="41">
        <f>T13+T14</f>
        <v>2262</v>
      </c>
      <c r="U12" s="44">
        <f t="shared" ref="U12" si="7">T12/T$10</f>
        <v>0.11303218069158505</v>
      </c>
      <c r="V12" s="20"/>
      <c r="W12" s="12"/>
    </row>
    <row r="13" spans="1:24" s="14" customFormat="1" ht="13.5" customHeight="1" x14ac:dyDescent="0.3">
      <c r="A13" s="21"/>
      <c r="B13" s="45"/>
      <c r="C13" s="51"/>
      <c r="D13" s="52" t="s">
        <v>10</v>
      </c>
      <c r="E13" s="45" t="s">
        <v>25</v>
      </c>
      <c r="F13" s="46">
        <f t="shared" si="0"/>
        <v>5455</v>
      </c>
      <c r="G13" s="48">
        <f t="shared" si="1"/>
        <v>7.8781664307790072E-2</v>
      </c>
      <c r="H13" s="49">
        <f t="shared" si="2"/>
        <v>3803</v>
      </c>
      <c r="I13" s="47">
        <f t="shared" si="1"/>
        <v>7.7249644525695715E-2</v>
      </c>
      <c r="J13" s="46">
        <v>796</v>
      </c>
      <c r="K13" s="47">
        <f t="shared" si="1"/>
        <v>0.11055555555555556</v>
      </c>
      <c r="L13" s="46">
        <v>432</v>
      </c>
      <c r="M13" s="48">
        <f t="shared" si="1"/>
        <v>6.0674157303370786E-2</v>
      </c>
      <c r="N13" s="49">
        <f t="shared" si="4"/>
        <v>2575</v>
      </c>
      <c r="O13" s="48">
        <f t="shared" si="1"/>
        <v>7.376109997135491E-2</v>
      </c>
      <c r="P13" s="49">
        <v>984</v>
      </c>
      <c r="Q13" s="47">
        <f t="shared" si="1"/>
        <v>6.8561872909698993E-2</v>
      </c>
      <c r="R13" s="46">
        <v>1591</v>
      </c>
      <c r="S13" s="47">
        <f t="shared" si="1"/>
        <v>7.7390796770113818E-2</v>
      </c>
      <c r="T13" s="46">
        <v>1652</v>
      </c>
      <c r="U13" s="47">
        <f t="shared" si="1"/>
        <v>8.2550469718169095E-2</v>
      </c>
      <c r="V13" s="22"/>
      <c r="W13" s="15"/>
    </row>
    <row r="14" spans="1:24" s="14" customFormat="1" ht="14.25" customHeight="1" x14ac:dyDescent="0.3">
      <c r="A14" s="21"/>
      <c r="B14" s="45"/>
      <c r="C14" s="51"/>
      <c r="D14" s="52" t="s">
        <v>10</v>
      </c>
      <c r="E14" s="45" t="s">
        <v>26</v>
      </c>
      <c r="F14" s="46">
        <f t="shared" si="0"/>
        <v>1189</v>
      </c>
      <c r="G14" s="48">
        <f t="shared" si="1"/>
        <v>1.7171658819791456E-2</v>
      </c>
      <c r="H14" s="49">
        <f t="shared" si="2"/>
        <v>579</v>
      </c>
      <c r="I14" s="47">
        <f t="shared" si="1"/>
        <v>1.1761121267519804E-2</v>
      </c>
      <c r="J14" s="46">
        <v>250</v>
      </c>
      <c r="K14" s="47">
        <f t="shared" si="1"/>
        <v>3.4722222222222224E-2</v>
      </c>
      <c r="L14" s="46">
        <v>119</v>
      </c>
      <c r="M14" s="48">
        <f t="shared" si="1"/>
        <v>1.6713483146067416E-2</v>
      </c>
      <c r="N14" s="49">
        <f t="shared" si="4"/>
        <v>210</v>
      </c>
      <c r="O14" s="48">
        <f t="shared" si="1"/>
        <v>6.0154683471784591E-3</v>
      </c>
      <c r="P14" s="49">
        <v>66</v>
      </c>
      <c r="Q14" s="47">
        <f t="shared" si="1"/>
        <v>4.5986622073578599E-3</v>
      </c>
      <c r="R14" s="46">
        <v>144</v>
      </c>
      <c r="S14" s="47">
        <f t="shared" si="1"/>
        <v>7.004572429224633E-3</v>
      </c>
      <c r="T14" s="46">
        <v>610</v>
      </c>
      <c r="U14" s="47">
        <f t="shared" si="1"/>
        <v>3.0481710973415951E-2</v>
      </c>
      <c r="V14" s="22"/>
      <c r="W14" s="15"/>
    </row>
    <row r="15" spans="1:24" s="13" customFormat="1" ht="18" customHeight="1" x14ac:dyDescent="0.3">
      <c r="A15" s="19"/>
      <c r="B15" s="40"/>
      <c r="C15" s="50" t="s">
        <v>9</v>
      </c>
      <c r="D15" s="119" t="s">
        <v>12</v>
      </c>
      <c r="E15" s="159"/>
      <c r="F15" s="41">
        <f t="shared" si="0"/>
        <v>11497</v>
      </c>
      <c r="G15" s="42">
        <f t="shared" si="1"/>
        <v>0.16604084226336616</v>
      </c>
      <c r="H15" s="43">
        <f t="shared" si="2"/>
        <v>8743</v>
      </c>
      <c r="I15" s="44">
        <f t="shared" si="1"/>
        <v>0.17759496242128783</v>
      </c>
      <c r="J15" s="41">
        <v>925</v>
      </c>
      <c r="K15" s="44">
        <f t="shared" si="1"/>
        <v>0.12847222222222221</v>
      </c>
      <c r="L15" s="41">
        <v>975</v>
      </c>
      <c r="M15" s="42">
        <f t="shared" ref="M15:M16" si="8">L15/L$10</f>
        <v>0.136938202247191</v>
      </c>
      <c r="N15" s="43">
        <f t="shared" si="4"/>
        <v>6843</v>
      </c>
      <c r="O15" s="42">
        <f t="shared" ref="O15:Q16" si="9">N15/N$10</f>
        <v>0.19601833285591522</v>
      </c>
      <c r="P15" s="43">
        <v>1813</v>
      </c>
      <c r="Q15" s="44">
        <f t="shared" si="9"/>
        <v>0.12632385730211818</v>
      </c>
      <c r="R15" s="41">
        <v>5030</v>
      </c>
      <c r="S15" s="42">
        <f t="shared" ref="S15:S16" si="10">R15/R$10</f>
        <v>0.24467360638194377</v>
      </c>
      <c r="T15" s="41">
        <v>2754</v>
      </c>
      <c r="U15" s="44">
        <f t="shared" ref="U15:U16" si="11">T15/T$10</f>
        <v>0.13761742954227463</v>
      </c>
      <c r="V15" s="20"/>
      <c r="W15" s="12"/>
    </row>
    <row r="16" spans="1:24" s="14" customFormat="1" ht="12.75" customHeight="1" x14ac:dyDescent="0.3">
      <c r="A16" s="21"/>
      <c r="B16" s="45"/>
      <c r="C16" s="45"/>
      <c r="D16" s="52" t="s">
        <v>10</v>
      </c>
      <c r="E16" s="45" t="s">
        <v>13</v>
      </c>
      <c r="F16" s="46">
        <f t="shared" si="0"/>
        <v>6752</v>
      </c>
      <c r="G16" s="48">
        <f t="shared" si="1"/>
        <v>9.7513070101961238E-2</v>
      </c>
      <c r="H16" s="49">
        <f t="shared" si="2"/>
        <v>5150</v>
      </c>
      <c r="I16" s="47">
        <f t="shared" si="1"/>
        <v>0.10461100954702417</v>
      </c>
      <c r="J16" s="46">
        <v>356</v>
      </c>
      <c r="K16" s="47">
        <f t="shared" si="1"/>
        <v>4.9444444444444444E-2</v>
      </c>
      <c r="L16" s="46">
        <v>630</v>
      </c>
      <c r="M16" s="48">
        <f t="shared" si="8"/>
        <v>8.8483146067415724E-2</v>
      </c>
      <c r="N16" s="49">
        <f t="shared" si="4"/>
        <v>4164</v>
      </c>
      <c r="O16" s="48">
        <f t="shared" si="9"/>
        <v>0.11927814379833858</v>
      </c>
      <c r="P16" s="49">
        <v>453</v>
      </c>
      <c r="Q16" s="47">
        <f t="shared" si="9"/>
        <v>3.1563545150501672E-2</v>
      </c>
      <c r="R16" s="46">
        <v>3711</v>
      </c>
      <c r="S16" s="48">
        <f t="shared" si="10"/>
        <v>0.1805136686448098</v>
      </c>
      <c r="T16" s="46">
        <v>1602</v>
      </c>
      <c r="U16" s="47">
        <f t="shared" si="11"/>
        <v>8.0051968818708769E-2</v>
      </c>
      <c r="V16" s="22"/>
      <c r="W16" s="15"/>
      <c r="X16" s="15"/>
    </row>
    <row r="17" spans="1:24" s="13" customFormat="1" ht="17.25" customHeight="1" x14ac:dyDescent="0.3">
      <c r="A17" s="19"/>
      <c r="B17" s="40"/>
      <c r="C17" s="40" t="s">
        <v>9</v>
      </c>
      <c r="D17" s="119" t="s">
        <v>17</v>
      </c>
      <c r="E17" s="119"/>
      <c r="F17" s="41">
        <f t="shared" si="0"/>
        <v>51101</v>
      </c>
      <c r="G17" s="42">
        <f t="shared" si="1"/>
        <v>0.73800583460905234</v>
      </c>
      <c r="H17" s="43">
        <f t="shared" si="2"/>
        <v>36105</v>
      </c>
      <c r="I17" s="44">
        <f t="shared" si="1"/>
        <v>0.73339427178549665</v>
      </c>
      <c r="J17" s="41">
        <f>J18+J19</f>
        <v>5229</v>
      </c>
      <c r="K17" s="44">
        <f t="shared" si="1"/>
        <v>0.72624999999999995</v>
      </c>
      <c r="L17" s="41">
        <f>L18+L19</f>
        <v>5594</v>
      </c>
      <c r="M17" s="42">
        <f t="shared" ref="M17:M18" si="12">L17/L$10</f>
        <v>0.78567415730337076</v>
      </c>
      <c r="N17" s="43">
        <f t="shared" si="4"/>
        <v>25282</v>
      </c>
      <c r="O17" s="42">
        <f t="shared" ref="O17:Q18" si="13">N17/N$10</f>
        <v>0.7242050988255514</v>
      </c>
      <c r="P17" s="43">
        <f>P18+P19</f>
        <v>11489</v>
      </c>
      <c r="Q17" s="44">
        <f t="shared" si="13"/>
        <v>0.80051560758082496</v>
      </c>
      <c r="R17" s="41">
        <f>R18+R19</f>
        <v>13793</v>
      </c>
      <c r="S17" s="42">
        <f t="shared" ref="S17:S18" si="14">R17/R$10</f>
        <v>0.67093102441871777</v>
      </c>
      <c r="T17" s="41">
        <f>T18+T19</f>
        <v>14996</v>
      </c>
      <c r="U17" s="44">
        <f t="shared" ref="U17:U18" si="15">T17/T$10</f>
        <v>0.74935038976614032</v>
      </c>
      <c r="V17" s="19"/>
      <c r="W17" s="12"/>
      <c r="X17" s="12"/>
    </row>
    <row r="18" spans="1:24" s="14" customFormat="1" ht="11.25" customHeight="1" x14ac:dyDescent="0.3">
      <c r="A18" s="21"/>
      <c r="B18" s="45"/>
      <c r="C18" s="45"/>
      <c r="D18" s="52" t="s">
        <v>10</v>
      </c>
      <c r="E18" s="45" t="s">
        <v>14</v>
      </c>
      <c r="F18" s="46">
        <f t="shared" si="0"/>
        <v>23255</v>
      </c>
      <c r="G18" s="48">
        <f t="shared" si="1"/>
        <v>0.33585107304814998</v>
      </c>
      <c r="H18" s="49">
        <f t="shared" si="2"/>
        <v>17324</v>
      </c>
      <c r="I18" s="47">
        <f t="shared" si="1"/>
        <v>0.35189924842575665</v>
      </c>
      <c r="J18" s="46">
        <v>3002</v>
      </c>
      <c r="K18" s="47">
        <f t="shared" si="1"/>
        <v>0.41694444444444445</v>
      </c>
      <c r="L18" s="46">
        <v>1732</v>
      </c>
      <c r="M18" s="48">
        <f t="shared" si="12"/>
        <v>0.24325842696629213</v>
      </c>
      <c r="N18" s="49">
        <f t="shared" si="4"/>
        <v>12590</v>
      </c>
      <c r="O18" s="48">
        <f t="shared" si="13"/>
        <v>0.36064164995703235</v>
      </c>
      <c r="P18" s="49">
        <v>10069</v>
      </c>
      <c r="Q18" s="47">
        <f t="shared" si="13"/>
        <v>0.70157469342251955</v>
      </c>
      <c r="R18" s="46">
        <v>2521</v>
      </c>
      <c r="S18" s="48">
        <f t="shared" si="14"/>
        <v>0.1226286603755229</v>
      </c>
      <c r="T18" s="46">
        <v>5931</v>
      </c>
      <c r="U18" s="47">
        <f t="shared" si="15"/>
        <v>0.29637217669398364</v>
      </c>
      <c r="V18" s="22"/>
      <c r="W18" s="15"/>
    </row>
    <row r="19" spans="1:24" s="14" customFormat="1" ht="14.25" customHeight="1" x14ac:dyDescent="0.3">
      <c r="A19" s="21"/>
      <c r="B19" s="53"/>
      <c r="C19" s="53"/>
      <c r="D19" s="54" t="s">
        <v>10</v>
      </c>
      <c r="E19" s="53" t="s">
        <v>15</v>
      </c>
      <c r="F19" s="55">
        <f t="shared" si="0"/>
        <v>27846</v>
      </c>
      <c r="G19" s="56">
        <f t="shared" si="1"/>
        <v>0.40215476156090235</v>
      </c>
      <c r="H19" s="57">
        <f t="shared" si="2"/>
        <v>18781</v>
      </c>
      <c r="I19" s="58">
        <f t="shared" si="1"/>
        <v>0.38149502335974</v>
      </c>
      <c r="J19" s="55">
        <v>2227</v>
      </c>
      <c r="K19" s="58">
        <f t="shared" si="1"/>
        <v>0.30930555555555556</v>
      </c>
      <c r="L19" s="55">
        <v>3862</v>
      </c>
      <c r="M19" s="56">
        <f t="shared" ref="M19" si="16">L19/L$10</f>
        <v>0.54241573033707868</v>
      </c>
      <c r="N19" s="57">
        <f t="shared" si="4"/>
        <v>12692</v>
      </c>
      <c r="O19" s="56">
        <f t="shared" ref="O19:Q19" si="17">N19/N$10</f>
        <v>0.36356344886851905</v>
      </c>
      <c r="P19" s="57">
        <v>1420</v>
      </c>
      <c r="Q19" s="58">
        <f t="shared" si="17"/>
        <v>9.8940914158305457E-2</v>
      </c>
      <c r="R19" s="55">
        <v>11272</v>
      </c>
      <c r="S19" s="56">
        <f t="shared" ref="S19" si="18">R19/R$10</f>
        <v>0.54830236404319488</v>
      </c>
      <c r="T19" s="55">
        <v>9065</v>
      </c>
      <c r="U19" s="58">
        <f t="shared" ref="U19" si="19">T19/T$10</f>
        <v>0.45297821307215669</v>
      </c>
      <c r="V19" s="22"/>
      <c r="W19" s="15"/>
    </row>
    <row r="20" spans="1:24" s="9" customFormat="1" ht="20.25" customHeight="1" x14ac:dyDescent="0.25">
      <c r="A20" s="23"/>
      <c r="B20" s="157" t="s">
        <v>4</v>
      </c>
      <c r="C20" s="157"/>
      <c r="D20" s="157"/>
      <c r="E20" s="157"/>
      <c r="F20" s="59"/>
      <c r="G20" s="60"/>
      <c r="H20" s="61"/>
      <c r="I20" s="62"/>
      <c r="J20" s="63"/>
      <c r="K20" s="64"/>
      <c r="L20" s="63"/>
      <c r="M20" s="65"/>
      <c r="N20" s="66"/>
      <c r="O20" s="65"/>
      <c r="P20" s="66"/>
      <c r="Q20" s="64"/>
      <c r="R20" s="63"/>
      <c r="S20" s="65"/>
      <c r="T20" s="59"/>
      <c r="U20" s="62"/>
      <c r="V20" s="23"/>
    </row>
    <row r="21" spans="1:24" s="3" customFormat="1" ht="43.5" customHeight="1" x14ac:dyDescent="0.25">
      <c r="A21" s="24"/>
      <c r="B21" s="67"/>
      <c r="C21" s="158" t="s">
        <v>34</v>
      </c>
      <c r="D21" s="158"/>
      <c r="E21" s="158"/>
      <c r="F21" s="68">
        <f>H21+T21</f>
        <v>57522</v>
      </c>
      <c r="G21" s="69">
        <f>F21/F$21</f>
        <v>1</v>
      </c>
      <c r="H21" s="70">
        <f>H23+H26+H28</f>
        <v>41175</v>
      </c>
      <c r="I21" s="71">
        <f>H21/H$21</f>
        <v>1</v>
      </c>
      <c r="J21" s="68">
        <f>J23+J26+J28</f>
        <v>6058</v>
      </c>
      <c r="K21" s="71">
        <f>J21/J$21</f>
        <v>1</v>
      </c>
      <c r="L21" s="68">
        <f>L23+L26+L28</f>
        <v>5455</v>
      </c>
      <c r="M21" s="69">
        <f>L21/L$21</f>
        <v>1</v>
      </c>
      <c r="N21" s="70">
        <f t="shared" si="4"/>
        <v>29662</v>
      </c>
      <c r="O21" s="69">
        <f>N21/N$21</f>
        <v>1</v>
      </c>
      <c r="P21" s="70">
        <f>P23+P26+P28</f>
        <v>13424</v>
      </c>
      <c r="Q21" s="71">
        <f>P21/P$21</f>
        <v>1</v>
      </c>
      <c r="R21" s="68">
        <f>R23+R26+R28</f>
        <v>16238</v>
      </c>
      <c r="S21" s="69">
        <f>R21/R$21</f>
        <v>1</v>
      </c>
      <c r="T21" s="68">
        <f>T23+T26+T28</f>
        <v>16347</v>
      </c>
      <c r="U21" s="71">
        <f>T21/T$21</f>
        <v>1</v>
      </c>
      <c r="V21" s="24"/>
      <c r="W21" s="4"/>
    </row>
    <row r="22" spans="1:24" s="9" customFormat="1" ht="18" customHeight="1" x14ac:dyDescent="0.25">
      <c r="A22" s="23"/>
      <c r="B22" s="72"/>
      <c r="C22" s="149" t="s">
        <v>35</v>
      </c>
      <c r="D22" s="149"/>
      <c r="E22" s="149"/>
      <c r="F22" s="68"/>
      <c r="G22" s="69"/>
      <c r="H22" s="70"/>
      <c r="I22" s="71"/>
      <c r="J22" s="73"/>
      <c r="K22" s="74"/>
      <c r="L22" s="73"/>
      <c r="M22" s="75"/>
      <c r="N22" s="76"/>
      <c r="O22" s="75"/>
      <c r="P22" s="76"/>
      <c r="Q22" s="74"/>
      <c r="R22" s="73"/>
      <c r="S22" s="75"/>
      <c r="T22" s="68"/>
      <c r="U22" s="71"/>
      <c r="V22" s="23"/>
    </row>
    <row r="23" spans="1:24" s="3" customFormat="1" ht="15" customHeight="1" x14ac:dyDescent="0.3">
      <c r="A23" s="24"/>
      <c r="B23" s="67"/>
      <c r="C23" s="77" t="s">
        <v>9</v>
      </c>
      <c r="D23" s="158" t="s">
        <v>16</v>
      </c>
      <c r="E23" s="158"/>
      <c r="F23" s="68">
        <f t="shared" ref="F23:F41" si="20">H23+T23</f>
        <v>5409</v>
      </c>
      <c r="G23" s="69">
        <f t="shared" ref="G23:K30" si="21">F23/F$21</f>
        <v>9.403358714926463E-2</v>
      </c>
      <c r="H23" s="70">
        <f t="shared" ref="H23:H30" si="22">SUM(J23,L23,P23,R23)</f>
        <v>3576</v>
      </c>
      <c r="I23" s="71">
        <f t="shared" si="21"/>
        <v>8.6848816029143905E-2</v>
      </c>
      <c r="J23" s="68">
        <f>J24+J25</f>
        <v>865</v>
      </c>
      <c r="K23" s="71">
        <f t="shared" si="21"/>
        <v>0.14278639815120503</v>
      </c>
      <c r="L23" s="68">
        <f>L24+L25</f>
        <v>419</v>
      </c>
      <c r="M23" s="69">
        <f t="shared" ref="M23" si="23">L23/L$21</f>
        <v>7.6810265811182402E-2</v>
      </c>
      <c r="N23" s="70">
        <f t="shared" si="4"/>
        <v>2292</v>
      </c>
      <c r="O23" s="69">
        <f t="shared" ref="O23:Q23" si="24">N23/N$21</f>
        <v>7.7270581889285955E-2</v>
      </c>
      <c r="P23" s="70">
        <f>P24+P25</f>
        <v>992</v>
      </c>
      <c r="Q23" s="71">
        <f t="shared" si="24"/>
        <v>7.3897497020262215E-2</v>
      </c>
      <c r="R23" s="68">
        <f>R24+R25</f>
        <v>1300</v>
      </c>
      <c r="S23" s="69">
        <f t="shared" ref="S23" si="25">R23/R$21</f>
        <v>8.005912058135238E-2</v>
      </c>
      <c r="T23" s="68">
        <f>T24+T25</f>
        <v>1833</v>
      </c>
      <c r="U23" s="71">
        <f t="shared" ref="U23" si="26">T23/T$21</f>
        <v>0.11213066617728024</v>
      </c>
      <c r="V23" s="24"/>
      <c r="W23" s="4"/>
    </row>
    <row r="24" spans="1:24" s="9" customFormat="1" ht="12.75" customHeight="1" x14ac:dyDescent="0.3">
      <c r="A24" s="23"/>
      <c r="B24" s="72"/>
      <c r="C24" s="78"/>
      <c r="D24" s="79" t="s">
        <v>10</v>
      </c>
      <c r="E24" s="72" t="s">
        <v>25</v>
      </c>
      <c r="F24" s="73">
        <f t="shared" si="20"/>
        <v>4477</v>
      </c>
      <c r="G24" s="75">
        <f t="shared" si="21"/>
        <v>7.7831090713118459E-2</v>
      </c>
      <c r="H24" s="76">
        <f t="shared" si="22"/>
        <v>3132</v>
      </c>
      <c r="I24" s="74">
        <f t="shared" si="21"/>
        <v>7.6065573770491807E-2</v>
      </c>
      <c r="J24" s="73">
        <v>676</v>
      </c>
      <c r="K24" s="74">
        <f t="shared" si="21"/>
        <v>0.11158798283261803</v>
      </c>
      <c r="L24" s="73">
        <v>327</v>
      </c>
      <c r="M24" s="75">
        <f t="shared" ref="M24:M27" si="27">L24/L$21</f>
        <v>5.9945004582951419E-2</v>
      </c>
      <c r="N24" s="76">
        <f t="shared" si="4"/>
        <v>2129</v>
      </c>
      <c r="O24" s="75">
        <f t="shared" ref="O24:Q27" si="28">N24/N$21</f>
        <v>7.1775335446025212E-2</v>
      </c>
      <c r="P24" s="76">
        <v>932</v>
      </c>
      <c r="Q24" s="74">
        <f t="shared" si="28"/>
        <v>6.9427890345649584E-2</v>
      </c>
      <c r="R24" s="73">
        <v>1197</v>
      </c>
      <c r="S24" s="75">
        <f t="shared" ref="S24:S27" si="29">R24/R$21</f>
        <v>7.3715974873752921E-2</v>
      </c>
      <c r="T24" s="73">
        <v>1345</v>
      </c>
      <c r="U24" s="74">
        <f t="shared" ref="U24:U27" si="30">T24/T$21</f>
        <v>8.2278093839848285E-2</v>
      </c>
      <c r="V24" s="23"/>
      <c r="W24" s="10"/>
    </row>
    <row r="25" spans="1:24" s="9" customFormat="1" ht="12.75" customHeight="1" x14ac:dyDescent="0.3">
      <c r="A25" s="23"/>
      <c r="B25" s="72"/>
      <c r="C25" s="78"/>
      <c r="D25" s="79" t="s">
        <v>10</v>
      </c>
      <c r="E25" s="72" t="s">
        <v>26</v>
      </c>
      <c r="F25" s="73">
        <f t="shared" si="20"/>
        <v>932</v>
      </c>
      <c r="G25" s="75">
        <f t="shared" si="21"/>
        <v>1.6202496436146172E-2</v>
      </c>
      <c r="H25" s="76">
        <f t="shared" si="22"/>
        <v>444</v>
      </c>
      <c r="I25" s="74">
        <f t="shared" si="21"/>
        <v>1.0783242258652095E-2</v>
      </c>
      <c r="J25" s="73">
        <v>189</v>
      </c>
      <c r="K25" s="74">
        <f t="shared" si="21"/>
        <v>3.1198415318586994E-2</v>
      </c>
      <c r="L25" s="73">
        <v>92</v>
      </c>
      <c r="M25" s="75">
        <f t="shared" si="27"/>
        <v>1.6865261228230982E-2</v>
      </c>
      <c r="N25" s="76">
        <f t="shared" si="4"/>
        <v>163</v>
      </c>
      <c r="O25" s="75">
        <f t="shared" si="28"/>
        <v>5.4952464432607376E-3</v>
      </c>
      <c r="P25" s="76">
        <v>60</v>
      </c>
      <c r="Q25" s="74">
        <f t="shared" si="28"/>
        <v>4.4696066746126341E-3</v>
      </c>
      <c r="R25" s="73">
        <v>103</v>
      </c>
      <c r="S25" s="75">
        <f t="shared" si="29"/>
        <v>6.3431457075994579E-3</v>
      </c>
      <c r="T25" s="73">
        <v>488</v>
      </c>
      <c r="U25" s="74">
        <f t="shared" si="30"/>
        <v>2.9852572337431944E-2</v>
      </c>
      <c r="V25" s="23"/>
      <c r="W25" s="10"/>
    </row>
    <row r="26" spans="1:24" s="3" customFormat="1" ht="18.75" customHeight="1" x14ac:dyDescent="0.3">
      <c r="A26" s="24"/>
      <c r="B26" s="67"/>
      <c r="C26" s="77" t="s">
        <v>9</v>
      </c>
      <c r="D26" s="158" t="s">
        <v>12</v>
      </c>
      <c r="E26" s="158"/>
      <c r="F26" s="68">
        <f t="shared" si="20"/>
        <v>9262</v>
      </c>
      <c r="G26" s="69">
        <f t="shared" si="21"/>
        <v>0.16101665449740968</v>
      </c>
      <c r="H26" s="70">
        <f t="shared" si="22"/>
        <v>7055</v>
      </c>
      <c r="I26" s="71">
        <f t="shared" si="21"/>
        <v>0.1713418336369156</v>
      </c>
      <c r="J26" s="68">
        <v>725</v>
      </c>
      <c r="K26" s="71">
        <f t="shared" si="21"/>
        <v>0.11967646087817761</v>
      </c>
      <c r="L26" s="68">
        <v>723</v>
      </c>
      <c r="M26" s="69">
        <f t="shared" si="27"/>
        <v>0.13253895508707608</v>
      </c>
      <c r="N26" s="70">
        <f t="shared" si="4"/>
        <v>5607</v>
      </c>
      <c r="O26" s="69">
        <f t="shared" si="28"/>
        <v>0.18902973501449666</v>
      </c>
      <c r="P26" s="70">
        <v>1693</v>
      </c>
      <c r="Q26" s="71">
        <f t="shared" si="28"/>
        <v>0.12611740166865315</v>
      </c>
      <c r="R26" s="68">
        <v>3914</v>
      </c>
      <c r="S26" s="69">
        <f t="shared" si="29"/>
        <v>0.24103953688877941</v>
      </c>
      <c r="T26" s="68">
        <v>2207</v>
      </c>
      <c r="U26" s="71">
        <f t="shared" si="30"/>
        <v>0.13500948186211537</v>
      </c>
      <c r="V26" s="24"/>
      <c r="W26" s="4"/>
    </row>
    <row r="27" spans="1:24" s="9" customFormat="1" ht="12.75" customHeight="1" x14ac:dyDescent="0.3">
      <c r="A27" s="23"/>
      <c r="B27" s="72"/>
      <c r="C27" s="72"/>
      <c r="D27" s="79" t="s">
        <v>10</v>
      </c>
      <c r="E27" s="72" t="s">
        <v>13</v>
      </c>
      <c r="F27" s="73">
        <f t="shared" si="20"/>
        <v>5328</v>
      </c>
      <c r="G27" s="75">
        <f t="shared" si="21"/>
        <v>9.2625430270157502E-2</v>
      </c>
      <c r="H27" s="76">
        <f t="shared" si="22"/>
        <v>4052</v>
      </c>
      <c r="I27" s="74">
        <f t="shared" si="21"/>
        <v>9.8409228901032181E-2</v>
      </c>
      <c r="J27" s="73">
        <v>283</v>
      </c>
      <c r="K27" s="74">
        <f t="shared" si="21"/>
        <v>4.6715087487619676E-2</v>
      </c>
      <c r="L27" s="73">
        <v>459</v>
      </c>
      <c r="M27" s="75">
        <f t="shared" si="27"/>
        <v>8.4142988084326312E-2</v>
      </c>
      <c r="N27" s="76">
        <f t="shared" si="4"/>
        <v>3310</v>
      </c>
      <c r="O27" s="75">
        <f t="shared" si="28"/>
        <v>0.1115905872833929</v>
      </c>
      <c r="P27" s="76">
        <v>425</v>
      </c>
      <c r="Q27" s="74">
        <f t="shared" si="28"/>
        <v>3.1659713945172828E-2</v>
      </c>
      <c r="R27" s="73">
        <v>2885</v>
      </c>
      <c r="S27" s="75">
        <f t="shared" si="29"/>
        <v>0.17766966375169355</v>
      </c>
      <c r="T27" s="73">
        <v>1276</v>
      </c>
      <c r="U27" s="74">
        <f t="shared" si="30"/>
        <v>7.8057135865908123E-2</v>
      </c>
      <c r="V27" s="23"/>
      <c r="W27" s="10"/>
      <c r="X27" s="10"/>
    </row>
    <row r="28" spans="1:24" s="3" customFormat="1" ht="18.75" customHeight="1" x14ac:dyDescent="0.3">
      <c r="A28" s="24"/>
      <c r="B28" s="67"/>
      <c r="C28" s="67" t="s">
        <v>9</v>
      </c>
      <c r="D28" s="158" t="s">
        <v>17</v>
      </c>
      <c r="E28" s="158"/>
      <c r="F28" s="68">
        <f t="shared" si="20"/>
        <v>42851</v>
      </c>
      <c r="G28" s="69">
        <f t="shared" si="21"/>
        <v>0.74494975835332566</v>
      </c>
      <c r="H28" s="70">
        <f t="shared" si="22"/>
        <v>30544</v>
      </c>
      <c r="I28" s="71">
        <f t="shared" si="21"/>
        <v>0.74180935033394046</v>
      </c>
      <c r="J28" s="68">
        <f>J29+J30</f>
        <v>4468</v>
      </c>
      <c r="K28" s="71">
        <f t="shared" si="21"/>
        <v>0.7375371409706174</v>
      </c>
      <c r="L28" s="68">
        <f>L29+L30</f>
        <v>4313</v>
      </c>
      <c r="M28" s="69">
        <f t="shared" ref="M28:M29" si="31">L28/L$21</f>
        <v>0.79065077910174153</v>
      </c>
      <c r="N28" s="70">
        <f t="shared" si="4"/>
        <v>21763</v>
      </c>
      <c r="O28" s="69">
        <f t="shared" ref="O28:Q29" si="32">N28/N$21</f>
        <v>0.73369968309621736</v>
      </c>
      <c r="P28" s="70">
        <f>P29+P30</f>
        <v>10739</v>
      </c>
      <c r="Q28" s="71">
        <f t="shared" si="32"/>
        <v>0.79998510131108458</v>
      </c>
      <c r="R28" s="68">
        <f>R29+R30</f>
        <v>11024</v>
      </c>
      <c r="S28" s="69">
        <f t="shared" ref="S28:S29" si="33">R28/R$21</f>
        <v>0.67890134252986822</v>
      </c>
      <c r="T28" s="68">
        <f>T29+T30</f>
        <v>12307</v>
      </c>
      <c r="U28" s="71">
        <f t="shared" ref="U28:U29" si="34">T28/T$21</f>
        <v>0.75285985196060434</v>
      </c>
      <c r="V28" s="24"/>
      <c r="W28" s="4"/>
      <c r="X28" s="4"/>
    </row>
    <row r="29" spans="1:24" s="9" customFormat="1" ht="9.75" customHeight="1" x14ac:dyDescent="0.3">
      <c r="A29" s="23"/>
      <c r="B29" s="72"/>
      <c r="C29" s="72"/>
      <c r="D29" s="79" t="s">
        <v>10</v>
      </c>
      <c r="E29" s="72" t="s">
        <v>14</v>
      </c>
      <c r="F29" s="73">
        <f t="shared" si="20"/>
        <v>20581</v>
      </c>
      <c r="G29" s="75">
        <f t="shared" si="21"/>
        <v>0.35779353986300894</v>
      </c>
      <c r="H29" s="76">
        <f t="shared" si="22"/>
        <v>15556</v>
      </c>
      <c r="I29" s="74">
        <f t="shared" si="21"/>
        <v>0.37780206435944141</v>
      </c>
      <c r="J29" s="73">
        <v>2629</v>
      </c>
      <c r="K29" s="74">
        <f t="shared" si="21"/>
        <v>0.4339716077913503</v>
      </c>
      <c r="L29" s="73">
        <v>1449</v>
      </c>
      <c r="M29" s="75">
        <f t="shared" si="31"/>
        <v>0.26562786434463792</v>
      </c>
      <c r="N29" s="76">
        <f t="shared" si="4"/>
        <v>11478</v>
      </c>
      <c r="O29" s="75">
        <f t="shared" si="32"/>
        <v>0.3869597464769739</v>
      </c>
      <c r="P29" s="76">
        <v>9462</v>
      </c>
      <c r="Q29" s="74">
        <f t="shared" si="32"/>
        <v>0.70485697258641244</v>
      </c>
      <c r="R29" s="73">
        <v>2016</v>
      </c>
      <c r="S29" s="75">
        <f t="shared" si="33"/>
        <v>0.12415322084000492</v>
      </c>
      <c r="T29" s="73">
        <v>5025</v>
      </c>
      <c r="U29" s="74">
        <f t="shared" si="34"/>
        <v>0.30739585244999085</v>
      </c>
      <c r="V29" s="23"/>
      <c r="W29" s="10"/>
    </row>
    <row r="30" spans="1:24" s="9" customFormat="1" ht="14.25" customHeight="1" x14ac:dyDescent="0.3">
      <c r="A30" s="23"/>
      <c r="B30" s="72"/>
      <c r="C30" s="72"/>
      <c r="D30" s="79" t="s">
        <v>10</v>
      </c>
      <c r="E30" s="72" t="s">
        <v>15</v>
      </c>
      <c r="F30" s="73">
        <f t="shared" si="20"/>
        <v>22270</v>
      </c>
      <c r="G30" s="75">
        <f t="shared" si="21"/>
        <v>0.38715621849031673</v>
      </c>
      <c r="H30" s="76">
        <f t="shared" si="22"/>
        <v>14988</v>
      </c>
      <c r="I30" s="74">
        <f t="shared" si="21"/>
        <v>0.36400728597449911</v>
      </c>
      <c r="J30" s="80">
        <v>1839</v>
      </c>
      <c r="K30" s="81">
        <f t="shared" si="21"/>
        <v>0.3035655331792671</v>
      </c>
      <c r="L30" s="80">
        <v>2864</v>
      </c>
      <c r="M30" s="82">
        <f t="shared" ref="M30" si="35">L30/L$21</f>
        <v>0.52502291475710361</v>
      </c>
      <c r="N30" s="83">
        <f t="shared" si="4"/>
        <v>10285</v>
      </c>
      <c r="O30" s="82">
        <f t="shared" ref="O30:Q30" si="36">N30/N$21</f>
        <v>0.34673993661924346</v>
      </c>
      <c r="P30" s="83">
        <v>1277</v>
      </c>
      <c r="Q30" s="81">
        <f t="shared" si="36"/>
        <v>9.5128128724672231E-2</v>
      </c>
      <c r="R30" s="80">
        <v>9008</v>
      </c>
      <c r="S30" s="82">
        <f t="shared" ref="S30" si="37">R30/R$21</f>
        <v>0.55474812168986332</v>
      </c>
      <c r="T30" s="80">
        <v>7282</v>
      </c>
      <c r="U30" s="81">
        <f t="shared" ref="U30" si="38">T30/T$21</f>
        <v>0.44546399951061355</v>
      </c>
      <c r="V30" s="23"/>
      <c r="W30" s="10"/>
    </row>
    <row r="31" spans="1:24" s="5" customFormat="1" ht="21.75" customHeight="1" x14ac:dyDescent="0.25">
      <c r="A31" s="25"/>
      <c r="B31" s="150" t="s">
        <v>5</v>
      </c>
      <c r="C31" s="150"/>
      <c r="D31" s="150"/>
      <c r="E31" s="150"/>
      <c r="F31" s="84"/>
      <c r="G31" s="85"/>
      <c r="H31" s="86"/>
      <c r="I31" s="87"/>
      <c r="J31" s="88"/>
      <c r="K31" s="89"/>
      <c r="L31" s="88"/>
      <c r="M31" s="90"/>
      <c r="N31" s="91"/>
      <c r="O31" s="90"/>
      <c r="P31" s="91"/>
      <c r="Q31" s="89"/>
      <c r="R31" s="88"/>
      <c r="S31" s="90"/>
      <c r="T31" s="84"/>
      <c r="U31" s="87"/>
      <c r="V31" s="25"/>
    </row>
    <row r="32" spans="1:24" s="6" customFormat="1" ht="42" customHeight="1" x14ac:dyDescent="0.25">
      <c r="A32" s="26"/>
      <c r="B32" s="92"/>
      <c r="C32" s="151" t="s">
        <v>34</v>
      </c>
      <c r="D32" s="151"/>
      <c r="E32" s="151"/>
      <c r="F32" s="93">
        <f t="shared" si="20"/>
        <v>11504</v>
      </c>
      <c r="G32" s="94">
        <f>F32/F$32</f>
        <v>1</v>
      </c>
      <c r="H32" s="95">
        <f>SUM(J32,L32,P32,R32)</f>
        <v>8003</v>
      </c>
      <c r="I32" s="96">
        <f>H32/H$32</f>
        <v>1</v>
      </c>
      <c r="J32" s="93">
        <f>J34+J37+J39</f>
        <v>1139</v>
      </c>
      <c r="K32" s="96">
        <f>J32/J$32</f>
        <v>1</v>
      </c>
      <c r="L32" s="93">
        <f>L34+L37+L39</f>
        <v>1657</v>
      </c>
      <c r="M32" s="94">
        <f>L32/L$32</f>
        <v>1</v>
      </c>
      <c r="N32" s="95">
        <f t="shared" si="4"/>
        <v>5207</v>
      </c>
      <c r="O32" s="94">
        <f>N32/N$32</f>
        <v>1</v>
      </c>
      <c r="P32" s="95">
        <f>P34+P37+P39</f>
        <v>916</v>
      </c>
      <c r="Q32" s="96">
        <f>P32/P$32</f>
        <v>1</v>
      </c>
      <c r="R32" s="93">
        <f>R34+R37+R39</f>
        <v>4291</v>
      </c>
      <c r="S32" s="94">
        <f>R32/R$32</f>
        <v>1</v>
      </c>
      <c r="T32" s="93">
        <f>T34+T37+T39</f>
        <v>3501</v>
      </c>
      <c r="U32" s="96">
        <f>T32/T$32</f>
        <v>1</v>
      </c>
      <c r="V32" s="26"/>
      <c r="W32" s="7"/>
    </row>
    <row r="33" spans="1:24" s="5" customFormat="1" ht="17.25" customHeight="1" x14ac:dyDescent="0.25">
      <c r="A33" s="25"/>
      <c r="B33" s="97"/>
      <c r="C33" s="152" t="s">
        <v>35</v>
      </c>
      <c r="D33" s="152"/>
      <c r="E33" s="152"/>
      <c r="F33" s="93"/>
      <c r="G33" s="94"/>
      <c r="H33" s="95"/>
      <c r="I33" s="96"/>
      <c r="J33" s="98"/>
      <c r="K33" s="99"/>
      <c r="L33" s="98"/>
      <c r="M33" s="100"/>
      <c r="N33" s="101"/>
      <c r="O33" s="100"/>
      <c r="P33" s="101"/>
      <c r="Q33" s="99"/>
      <c r="R33" s="98"/>
      <c r="S33" s="100"/>
      <c r="T33" s="93"/>
      <c r="U33" s="96"/>
      <c r="V33" s="25"/>
    </row>
    <row r="34" spans="1:24" s="6" customFormat="1" ht="17.25" customHeight="1" x14ac:dyDescent="0.3">
      <c r="A34" s="26"/>
      <c r="B34" s="92"/>
      <c r="C34" s="102" t="s">
        <v>9</v>
      </c>
      <c r="D34" s="151" t="s">
        <v>16</v>
      </c>
      <c r="E34" s="151"/>
      <c r="F34" s="93">
        <f t="shared" si="20"/>
        <v>1231</v>
      </c>
      <c r="G34" s="94">
        <f t="shared" ref="G34:K41" si="39">F34/F$32</f>
        <v>0.10700625869262866</v>
      </c>
      <c r="H34" s="95">
        <f t="shared" ref="H34:H41" si="40">SUM(J34,L34,P34,R34)</f>
        <v>803</v>
      </c>
      <c r="I34" s="96">
        <f t="shared" si="39"/>
        <v>0.10033737348494315</v>
      </c>
      <c r="J34" s="93">
        <f>J35+J36</f>
        <v>180</v>
      </c>
      <c r="K34" s="96">
        <f t="shared" si="39"/>
        <v>0.15803336259877085</v>
      </c>
      <c r="L34" s="93">
        <f>L35+L36</f>
        <v>132</v>
      </c>
      <c r="M34" s="94">
        <f t="shared" ref="M34" si="41">L34/L$32</f>
        <v>7.966203983101991E-2</v>
      </c>
      <c r="N34" s="95">
        <f t="shared" si="4"/>
        <v>491</v>
      </c>
      <c r="O34" s="94">
        <f t="shared" ref="O34:Q34" si="42">N34/N$32</f>
        <v>9.4296139811791815E-2</v>
      </c>
      <c r="P34" s="95">
        <f>P35+P36</f>
        <v>57</v>
      </c>
      <c r="Q34" s="96">
        <f t="shared" si="42"/>
        <v>6.222707423580786E-2</v>
      </c>
      <c r="R34" s="93">
        <f>R35+R36</f>
        <v>434</v>
      </c>
      <c r="S34" s="94">
        <f t="shared" ref="S34" si="43">R34/R$32</f>
        <v>0.10114192495921696</v>
      </c>
      <c r="T34" s="93">
        <f>T35+T36</f>
        <v>428</v>
      </c>
      <c r="U34" s="96">
        <f t="shared" ref="U34" si="44">T34/T$32</f>
        <v>0.12225078548986004</v>
      </c>
      <c r="V34" s="26"/>
      <c r="W34" s="7"/>
    </row>
    <row r="35" spans="1:24" s="5" customFormat="1" ht="12.75" customHeight="1" x14ac:dyDescent="0.3">
      <c r="A35" s="25"/>
      <c r="B35" s="97"/>
      <c r="C35" s="103"/>
      <c r="D35" s="104" t="s">
        <v>10</v>
      </c>
      <c r="E35" s="97" t="s">
        <v>25</v>
      </c>
      <c r="F35" s="98">
        <f t="shared" si="20"/>
        <v>975</v>
      </c>
      <c r="G35" s="100">
        <f t="shared" si="39"/>
        <v>8.4753129346314321E-2</v>
      </c>
      <c r="H35" s="101">
        <f t="shared" si="40"/>
        <v>669</v>
      </c>
      <c r="I35" s="99">
        <f t="shared" si="39"/>
        <v>8.3593652380357361E-2</v>
      </c>
      <c r="J35" s="98">
        <v>120</v>
      </c>
      <c r="K35" s="99">
        <f t="shared" si="39"/>
        <v>0.10535557506584724</v>
      </c>
      <c r="L35" s="98">
        <v>105</v>
      </c>
      <c r="M35" s="100">
        <f t="shared" ref="M35:M38" si="45">L35/L$32</f>
        <v>6.336753168376584E-2</v>
      </c>
      <c r="N35" s="101">
        <f t="shared" si="4"/>
        <v>444</v>
      </c>
      <c r="O35" s="100">
        <f t="shared" ref="O35:Q38" si="46">N35/N$32</f>
        <v>8.5269829076243517E-2</v>
      </c>
      <c r="P35" s="101">
        <v>51</v>
      </c>
      <c r="Q35" s="99">
        <f t="shared" si="46"/>
        <v>5.5676855895196505E-2</v>
      </c>
      <c r="R35" s="98">
        <v>393</v>
      </c>
      <c r="S35" s="100">
        <f t="shared" ref="S35:S38" si="47">R35/R$32</f>
        <v>9.1587042647401543E-2</v>
      </c>
      <c r="T35" s="98">
        <v>306</v>
      </c>
      <c r="U35" s="99">
        <f t="shared" ref="U35:U38" si="48">T35/T$32</f>
        <v>8.7403598971722368E-2</v>
      </c>
      <c r="V35" s="25"/>
      <c r="W35" s="8"/>
    </row>
    <row r="36" spans="1:24" s="5" customFormat="1" ht="14.25" customHeight="1" x14ac:dyDescent="0.3">
      <c r="A36" s="25"/>
      <c r="B36" s="97"/>
      <c r="C36" s="103"/>
      <c r="D36" s="104" t="s">
        <v>10</v>
      </c>
      <c r="E36" s="97" t="s">
        <v>26</v>
      </c>
      <c r="F36" s="98">
        <f t="shared" si="20"/>
        <v>256</v>
      </c>
      <c r="G36" s="100">
        <f t="shared" si="39"/>
        <v>2.2253129346314324E-2</v>
      </c>
      <c r="H36" s="101">
        <f t="shared" si="40"/>
        <v>134</v>
      </c>
      <c r="I36" s="99">
        <f t="shared" si="39"/>
        <v>1.6743721104585781E-2</v>
      </c>
      <c r="J36" s="98">
        <v>60</v>
      </c>
      <c r="K36" s="99">
        <f t="shared" si="39"/>
        <v>5.2677787532923619E-2</v>
      </c>
      <c r="L36" s="98">
        <v>27</v>
      </c>
      <c r="M36" s="100">
        <f t="shared" si="45"/>
        <v>1.6294508147254073E-2</v>
      </c>
      <c r="N36" s="101">
        <f t="shared" si="4"/>
        <v>47</v>
      </c>
      <c r="O36" s="100">
        <f t="shared" si="46"/>
        <v>9.0263107355483003E-3</v>
      </c>
      <c r="P36" s="101">
        <v>6</v>
      </c>
      <c r="Q36" s="99">
        <f t="shared" si="46"/>
        <v>6.5502183406113534E-3</v>
      </c>
      <c r="R36" s="98">
        <v>41</v>
      </c>
      <c r="S36" s="100">
        <f t="shared" si="47"/>
        <v>9.5548823118154283E-3</v>
      </c>
      <c r="T36" s="98">
        <v>122</v>
      </c>
      <c r="U36" s="99">
        <f t="shared" si="48"/>
        <v>3.4847186518137674E-2</v>
      </c>
      <c r="V36" s="25"/>
      <c r="W36" s="8"/>
    </row>
    <row r="37" spans="1:24" s="6" customFormat="1" ht="18" customHeight="1" x14ac:dyDescent="0.3">
      <c r="A37" s="26"/>
      <c r="B37" s="92"/>
      <c r="C37" s="102" t="s">
        <v>9</v>
      </c>
      <c r="D37" s="151" t="s">
        <v>12</v>
      </c>
      <c r="E37" s="151"/>
      <c r="F37" s="93">
        <f t="shared" si="20"/>
        <v>2220</v>
      </c>
      <c r="G37" s="94">
        <f t="shared" si="39"/>
        <v>0.19297635605006955</v>
      </c>
      <c r="H37" s="95">
        <f t="shared" si="40"/>
        <v>1679</v>
      </c>
      <c r="I37" s="96">
        <f t="shared" si="39"/>
        <v>0.20979632637760839</v>
      </c>
      <c r="J37" s="93">
        <v>200</v>
      </c>
      <c r="K37" s="96">
        <f t="shared" si="39"/>
        <v>0.17559262510974538</v>
      </c>
      <c r="L37" s="93">
        <v>251</v>
      </c>
      <c r="M37" s="94">
        <f t="shared" si="45"/>
        <v>0.15147857573928786</v>
      </c>
      <c r="N37" s="95">
        <f t="shared" si="4"/>
        <v>1228</v>
      </c>
      <c r="O37" s="94">
        <f t="shared" si="46"/>
        <v>0.23583637411177261</v>
      </c>
      <c r="P37" s="95">
        <v>119</v>
      </c>
      <c r="Q37" s="96">
        <f t="shared" si="46"/>
        <v>0.12991266375545851</v>
      </c>
      <c r="R37" s="93">
        <v>1109</v>
      </c>
      <c r="S37" s="94">
        <f t="shared" si="47"/>
        <v>0.25844791423910513</v>
      </c>
      <c r="T37" s="93">
        <v>541</v>
      </c>
      <c r="U37" s="96">
        <f t="shared" si="48"/>
        <v>0.15452727792059412</v>
      </c>
      <c r="V37" s="26"/>
      <c r="W37" s="7"/>
    </row>
    <row r="38" spans="1:24" s="5" customFormat="1" ht="13.5" customHeight="1" x14ac:dyDescent="0.3">
      <c r="A38" s="25"/>
      <c r="B38" s="97"/>
      <c r="C38" s="97"/>
      <c r="D38" s="104" t="s">
        <v>10</v>
      </c>
      <c r="E38" s="97" t="s">
        <v>13</v>
      </c>
      <c r="F38" s="98">
        <f t="shared" si="20"/>
        <v>1412</v>
      </c>
      <c r="G38" s="100">
        <f t="shared" si="39"/>
        <v>0.12273991655076495</v>
      </c>
      <c r="H38" s="101">
        <f t="shared" si="40"/>
        <v>1091</v>
      </c>
      <c r="I38" s="99">
        <f t="shared" si="39"/>
        <v>0.13632387854554542</v>
      </c>
      <c r="J38" s="98">
        <v>73</v>
      </c>
      <c r="K38" s="99">
        <f t="shared" si="39"/>
        <v>6.4091308165057065E-2</v>
      </c>
      <c r="L38" s="98">
        <v>170</v>
      </c>
      <c r="M38" s="100">
        <f t="shared" si="45"/>
        <v>0.10259505129752565</v>
      </c>
      <c r="N38" s="101">
        <f t="shared" si="4"/>
        <v>848</v>
      </c>
      <c r="O38" s="100">
        <f t="shared" si="46"/>
        <v>0.16285769156904167</v>
      </c>
      <c r="P38" s="101">
        <v>28</v>
      </c>
      <c r="Q38" s="99">
        <f t="shared" si="46"/>
        <v>3.0567685589519649E-2</v>
      </c>
      <c r="R38" s="98">
        <v>820</v>
      </c>
      <c r="S38" s="100">
        <f t="shared" si="47"/>
        <v>0.19109764623630857</v>
      </c>
      <c r="T38" s="98">
        <v>321</v>
      </c>
      <c r="U38" s="99">
        <f t="shared" si="48"/>
        <v>9.1688089117395025E-2</v>
      </c>
      <c r="V38" s="25"/>
      <c r="W38" s="8"/>
      <c r="X38" s="8"/>
    </row>
    <row r="39" spans="1:24" s="6" customFormat="1" ht="15.75" customHeight="1" x14ac:dyDescent="0.3">
      <c r="A39" s="26"/>
      <c r="B39" s="92"/>
      <c r="C39" s="92" t="s">
        <v>9</v>
      </c>
      <c r="D39" s="151" t="s">
        <v>17</v>
      </c>
      <c r="E39" s="151"/>
      <c r="F39" s="93">
        <f t="shared" si="20"/>
        <v>8053</v>
      </c>
      <c r="G39" s="94">
        <f t="shared" si="39"/>
        <v>0.70001738525730184</v>
      </c>
      <c r="H39" s="95">
        <f t="shared" si="40"/>
        <v>5521</v>
      </c>
      <c r="I39" s="96">
        <f t="shared" si="39"/>
        <v>0.68986630013744843</v>
      </c>
      <c r="J39" s="93">
        <f>J40+J41</f>
        <v>759</v>
      </c>
      <c r="K39" s="96">
        <f t="shared" si="39"/>
        <v>0.66637401229148374</v>
      </c>
      <c r="L39" s="93">
        <f>L40+L41</f>
        <v>1274</v>
      </c>
      <c r="M39" s="94">
        <f t="shared" ref="M39:M40" si="49">L39/L$32</f>
        <v>0.76885938442969226</v>
      </c>
      <c r="N39" s="95">
        <f t="shared" si="4"/>
        <v>3488</v>
      </c>
      <c r="O39" s="94">
        <f t="shared" ref="O39:Q40" si="50">N39/N$32</f>
        <v>0.66986748607643554</v>
      </c>
      <c r="P39" s="95">
        <f>P40+P41</f>
        <v>740</v>
      </c>
      <c r="Q39" s="96">
        <f t="shared" si="50"/>
        <v>0.80786026200873362</v>
      </c>
      <c r="R39" s="93">
        <f>R40+R41</f>
        <v>2748</v>
      </c>
      <c r="S39" s="94">
        <f t="shared" ref="S39:S40" si="51">R39/R$32</f>
        <v>0.6404101608016779</v>
      </c>
      <c r="T39" s="93">
        <f>T40+T41</f>
        <v>2532</v>
      </c>
      <c r="U39" s="96">
        <f t="shared" ref="U39:U40" si="52">T39/T$32</f>
        <v>0.72322193658954581</v>
      </c>
      <c r="V39" s="26"/>
      <c r="W39" s="7"/>
      <c r="X39" s="7"/>
    </row>
    <row r="40" spans="1:24" s="5" customFormat="1" ht="11.25" customHeight="1" x14ac:dyDescent="0.3">
      <c r="A40" s="25"/>
      <c r="B40" s="97"/>
      <c r="C40" s="97"/>
      <c r="D40" s="104" t="s">
        <v>10</v>
      </c>
      <c r="E40" s="97" t="s">
        <v>14</v>
      </c>
      <c r="F40" s="98">
        <f t="shared" si="20"/>
        <v>2631</v>
      </c>
      <c r="G40" s="100">
        <f t="shared" si="39"/>
        <v>0.22870305980528513</v>
      </c>
      <c r="H40" s="101">
        <f t="shared" si="40"/>
        <v>1755</v>
      </c>
      <c r="I40" s="99">
        <f t="shared" si="39"/>
        <v>0.21929276521304511</v>
      </c>
      <c r="J40" s="98">
        <v>373</v>
      </c>
      <c r="K40" s="99">
        <f t="shared" si="39"/>
        <v>0.32748024582967517</v>
      </c>
      <c r="L40" s="98">
        <v>281</v>
      </c>
      <c r="M40" s="100">
        <f t="shared" si="49"/>
        <v>0.16958358479179239</v>
      </c>
      <c r="N40" s="101">
        <f t="shared" si="4"/>
        <v>1101</v>
      </c>
      <c r="O40" s="100">
        <f t="shared" si="50"/>
        <v>0.21144613020933359</v>
      </c>
      <c r="P40" s="101">
        <v>598</v>
      </c>
      <c r="Q40" s="99">
        <f t="shared" si="50"/>
        <v>0.65283842794759828</v>
      </c>
      <c r="R40" s="98">
        <v>503</v>
      </c>
      <c r="S40" s="100">
        <f t="shared" si="51"/>
        <v>0.1172220927522722</v>
      </c>
      <c r="T40" s="98">
        <v>876</v>
      </c>
      <c r="U40" s="99">
        <f t="shared" si="52"/>
        <v>0.25021422450728364</v>
      </c>
      <c r="V40" s="25"/>
      <c r="W40" s="8"/>
    </row>
    <row r="41" spans="1:24" s="5" customFormat="1" ht="14.25" customHeight="1" x14ac:dyDescent="0.3">
      <c r="A41" s="25"/>
      <c r="B41" s="105"/>
      <c r="C41" s="105"/>
      <c r="D41" s="106" t="s">
        <v>10</v>
      </c>
      <c r="E41" s="105" t="s">
        <v>15</v>
      </c>
      <c r="F41" s="107">
        <f t="shared" si="20"/>
        <v>5422</v>
      </c>
      <c r="G41" s="108">
        <f t="shared" si="39"/>
        <v>0.47131432545201668</v>
      </c>
      <c r="H41" s="109">
        <f t="shared" si="40"/>
        <v>3766</v>
      </c>
      <c r="I41" s="110">
        <f t="shared" si="39"/>
        <v>0.47057353492440335</v>
      </c>
      <c r="J41" s="107">
        <v>386</v>
      </c>
      <c r="K41" s="110">
        <f t="shared" si="39"/>
        <v>0.33889376646180858</v>
      </c>
      <c r="L41" s="107">
        <v>993</v>
      </c>
      <c r="M41" s="108">
        <f t="shared" ref="M41" si="53">L41/L$32</f>
        <v>0.59927579963789979</v>
      </c>
      <c r="N41" s="109">
        <f t="shared" si="4"/>
        <v>2387</v>
      </c>
      <c r="O41" s="108">
        <f t="shared" ref="O41:Q41" si="54">N41/N$32</f>
        <v>0.45842135586710198</v>
      </c>
      <c r="P41" s="109">
        <v>142</v>
      </c>
      <c r="Q41" s="110">
        <f t="shared" si="54"/>
        <v>0.15502183406113537</v>
      </c>
      <c r="R41" s="107">
        <v>2245</v>
      </c>
      <c r="S41" s="108">
        <f t="shared" ref="S41" si="55">R41/R$32</f>
        <v>0.52318806804940576</v>
      </c>
      <c r="T41" s="107">
        <v>1656</v>
      </c>
      <c r="U41" s="110">
        <f t="shared" ref="U41" si="56">T41/T$32</f>
        <v>0.47300771208226222</v>
      </c>
      <c r="V41" s="25"/>
      <c r="W41" s="8"/>
    </row>
    <row r="42" spans="1:24" ht="25.5" customHeight="1" x14ac:dyDescent="0.3">
      <c r="B42" s="145" t="s">
        <v>36</v>
      </c>
      <c r="C42" s="145"/>
      <c r="D42" s="145"/>
      <c r="E42" s="145"/>
      <c r="F42" s="145"/>
      <c r="G42" s="145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</row>
    <row r="43" spans="1:24" ht="15" customHeight="1" x14ac:dyDescent="0.3">
      <c r="B43" s="111"/>
      <c r="C43" s="111"/>
      <c r="D43" s="111"/>
      <c r="E43" s="112"/>
      <c r="F43" s="112"/>
      <c r="G43" s="112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</row>
    <row r="44" spans="1:24" ht="15" customHeight="1" x14ac:dyDescent="0.3"/>
    <row r="45" spans="1:24" ht="15" customHeight="1" x14ac:dyDescent="0.3"/>
    <row r="46" spans="1:24" ht="15" customHeight="1" x14ac:dyDescent="0.3"/>
    <row r="47" spans="1:24" ht="15" customHeight="1" x14ac:dyDescent="0.3"/>
    <row r="48" spans="1:24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</sheetData>
  <mergeCells count="44">
    <mergeCell ref="P5:S5"/>
    <mergeCell ref="N7:O7"/>
    <mergeCell ref="N8:O8"/>
    <mergeCell ref="H4:I6"/>
    <mergeCell ref="J5:K6"/>
    <mergeCell ref="L5:M6"/>
    <mergeCell ref="N5:O6"/>
    <mergeCell ref="D26:E26"/>
    <mergeCell ref="D17:E17"/>
    <mergeCell ref="D28:E28"/>
    <mergeCell ref="C21:E21"/>
    <mergeCell ref="D15:E15"/>
    <mergeCell ref="B42:U42"/>
    <mergeCell ref="P6:Q6"/>
    <mergeCell ref="R6:S6"/>
    <mergeCell ref="H7:I7"/>
    <mergeCell ref="C22:E22"/>
    <mergeCell ref="B31:E31"/>
    <mergeCell ref="C32:E32"/>
    <mergeCell ref="C33:E33"/>
    <mergeCell ref="C10:E10"/>
    <mergeCell ref="F7:G7"/>
    <mergeCell ref="D39:E39"/>
    <mergeCell ref="F2:G6"/>
    <mergeCell ref="B20:E20"/>
    <mergeCell ref="D37:E37"/>
    <mergeCell ref="D34:E34"/>
    <mergeCell ref="D23:E23"/>
    <mergeCell ref="B1:U1"/>
    <mergeCell ref="J4:S4"/>
    <mergeCell ref="B9:E9"/>
    <mergeCell ref="D12:E12"/>
    <mergeCell ref="H3:S3"/>
    <mergeCell ref="H2:U2"/>
    <mergeCell ref="F8:G8"/>
    <mergeCell ref="H8:I8"/>
    <mergeCell ref="C11:E11"/>
    <mergeCell ref="B2:E8"/>
    <mergeCell ref="T4:U6"/>
    <mergeCell ref="J7:K8"/>
    <mergeCell ref="L7:M8"/>
    <mergeCell ref="P7:Q8"/>
    <mergeCell ref="R7:S8"/>
    <mergeCell ref="T7:U8"/>
  </mergeCells>
  <pageMargins left="0.39370078740157483" right="0.39370078740157483" top="0.39370078740157483" bottom="0.59055118110236227" header="0.31496062992125984" footer="0.31496062992125984"/>
  <pageSetup paperSize="9" scale="61" orientation="landscape" r:id="rId1"/>
  <ignoredErrors>
    <ignoredError sqref="H10 J10 L10 N10 P10 R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A1.1-6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</dc:creator>
  <cp:lastModifiedBy>Friedrich, Michael</cp:lastModifiedBy>
  <cp:lastPrinted>2016-02-18T11:59:14Z</cp:lastPrinted>
  <dcterms:created xsi:type="dcterms:W3CDTF">2011-01-04T09:40:06Z</dcterms:created>
  <dcterms:modified xsi:type="dcterms:W3CDTF">2016-03-03T14:18:35Z</dcterms:modified>
</cp:coreProperties>
</file>