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Übersicht" sheetId="1" r:id="rId1"/>
  </sheets>
  <definedNames>
    <definedName name="_xlnm.Print_Titles" localSheetId="0">'Übersicht'!$1:$9</definedName>
  </definedNames>
  <calcPr fullCalcOnLoad="1"/>
</workbook>
</file>

<file path=xl/sharedStrings.xml><?xml version="1.0" encoding="utf-8"?>
<sst xmlns="http://schemas.openxmlformats.org/spreadsheetml/2006/main" count="196" uniqueCount="65">
  <si>
    <t>BIBB-Erhebung zum 30.09.</t>
  </si>
  <si>
    <t>Ausbildungsmarktstatistiken der Bundesagentur für Arbeit (BA) zum 30.09. (Auszüge)</t>
  </si>
  <si>
    <t>Verknüpfung der Daten der BIBB-Erhebung zum 30.09. 
mit den Ausbildungsmarktstatistiken der Bundesagentur für Arbeit (BA) zum 30.09.</t>
  </si>
  <si>
    <t>Entwicklungen zum Vorjahr in %</t>
  </si>
  <si>
    <t>Neue Ausbildungs-verträge</t>
  </si>
  <si>
    <r>
      <t>Unbesetzte Ausbildungs-plätze</t>
    </r>
    <r>
      <rPr>
        <vertAlign val="superscript"/>
        <sz val="8"/>
        <color indexed="18"/>
        <rFont val="Arial"/>
        <family val="2"/>
      </rPr>
      <t>3)</t>
    </r>
  </si>
  <si>
    <t>Bewerber, für die die Vermittlungsbemühungen weiterlaufen</t>
  </si>
  <si>
    <t xml:space="preserve">Ausbildungs-platzangebot </t>
  </si>
  <si>
    <r>
      <t xml:space="preserve">Ausbildungsplatznachfrage </t>
    </r>
    <r>
      <rPr>
        <vertAlign val="superscript"/>
        <sz val="8"/>
        <color indexed="18"/>
        <rFont val="Arial"/>
        <family val="2"/>
      </rPr>
      <t xml:space="preserve"> </t>
    </r>
  </si>
  <si>
    <t>Marktverhältnisse</t>
  </si>
  <si>
    <t>Ausbildungs-platzangebot</t>
  </si>
  <si>
    <r>
      <t>Unversorgte Bewerber ohne Alternative</t>
    </r>
    <r>
      <rPr>
        <vertAlign val="superscript"/>
        <sz val="8"/>
        <color indexed="18"/>
        <rFont val="Arial"/>
        <family val="2"/>
      </rPr>
      <t>1)2)</t>
    </r>
  </si>
  <si>
    <r>
      <t>Bewerber mit Alternative</t>
    </r>
    <r>
      <rPr>
        <vertAlign val="superscript"/>
        <sz val="8"/>
        <color indexed="18"/>
        <rFont val="Arial"/>
        <family val="2"/>
      </rPr>
      <t>1)</t>
    </r>
  </si>
  <si>
    <r>
      <t>Noch zu vermittelnde Bewerber insgesamt</t>
    </r>
    <r>
      <rPr>
        <vertAlign val="superscript"/>
        <sz val="8"/>
        <color indexed="18"/>
        <rFont val="Arial"/>
        <family val="2"/>
      </rPr>
      <t>1)</t>
    </r>
  </si>
  <si>
    <t>Angebots-Nachfrage-Relation (ANR) in %</t>
  </si>
  <si>
    <t xml:space="preserve">Überhang zwischen Angebot und Nachfrage </t>
  </si>
  <si>
    <t xml:space="preserve">nach alter Definition </t>
  </si>
  <si>
    <t xml:space="preserve"> nach erweiterter Definition </t>
  </si>
  <si>
    <t>nach erweiterter Definition</t>
  </si>
  <si>
    <t>nach alter Definition</t>
  </si>
  <si>
    <t>(Sp.3+Sp.4)</t>
  </si>
  <si>
    <t xml:space="preserve"> (Sp.1+Sp.2)</t>
  </si>
  <si>
    <t>(Sp.1+Sp.3)</t>
  </si>
  <si>
    <t>(Sp.1+Sp.5)</t>
  </si>
  <si>
    <t>(Sp.6:Sp.7)</t>
  </si>
  <si>
    <t>(Sp.6:Sp.8)</t>
  </si>
  <si>
    <t xml:space="preserve"> (Sp.6-Sp.7)</t>
  </si>
  <si>
    <t xml:space="preserve"> (Sp.6-Sp.8)</t>
  </si>
  <si>
    <t>Sp. 1</t>
  </si>
  <si>
    <t>Sp. 2</t>
  </si>
  <si>
    <t>Sp. 3</t>
  </si>
  <si>
    <t>Sp. 4</t>
  </si>
  <si>
    <t>Sp. 5</t>
  </si>
  <si>
    <t>Sp. 6</t>
  </si>
  <si>
    <t>Sp. 7</t>
  </si>
  <si>
    <t>Sp. 8</t>
  </si>
  <si>
    <t>Sp. 9</t>
  </si>
  <si>
    <t>Sp. 10</t>
  </si>
  <si>
    <t>Sp. 11</t>
  </si>
  <si>
    <t>Sp. 12</t>
  </si>
  <si>
    <t>Sp. 13</t>
  </si>
  <si>
    <t>Sp. 14</t>
  </si>
  <si>
    <t>Sp. 15</t>
  </si>
  <si>
    <t>Sp. 16</t>
  </si>
  <si>
    <t>.</t>
  </si>
  <si>
    <t>1) nur Ausbildung im dualen System und ohne Bewerber mit Wohnsitz im Ausland.</t>
  </si>
  <si>
    <t>2) durch eine geänderte regionale Zuordnung sind Vergleiche mit Zeiträumen vor 2005 nur eingeschränkt möglich.</t>
  </si>
  <si>
    <t>3) nur Ausbildung im dualen System und ohne jene unbesetzten Ausbildungsstellen, die für die BA regional nicht zuzuordnen sind.</t>
  </si>
  <si>
    <t>Nachdruck -auch auszugsweise- nur mit Quellenangabe gestattet</t>
  </si>
  <si>
    <t>Quellen: Bundesinstitut für Berufsbildung, Erhebung zum 30. September; Bundesagentur für Arbeit (Ausbildungsmarktstatistik) ohne Daten der zugelassenen kommunalen Träger</t>
  </si>
  <si>
    <t>Neu abgeschlossene Ausbildungsverträge, Ausbildungsplatzangebot und -nachfrage 1998 bis 2010 in Hessen</t>
  </si>
  <si>
    <t>Hessen</t>
  </si>
  <si>
    <t>Bad Hersfeld</t>
  </si>
  <si>
    <t>Darmstadt</t>
  </si>
  <si>
    <t>Frankfurt am Main</t>
  </si>
  <si>
    <t>Fulda</t>
  </si>
  <si>
    <t>Giessen</t>
  </si>
  <si>
    <t>Hanau</t>
  </si>
  <si>
    <t>Kassel</t>
  </si>
  <si>
    <t>Korbach</t>
  </si>
  <si>
    <t>Limburg</t>
  </si>
  <si>
    <t>Marburg</t>
  </si>
  <si>
    <t>Offenbach</t>
  </si>
  <si>
    <t>Wetzlar</t>
  </si>
  <si>
    <t>Wiesbaden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</si>
</sst>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vertAlign val="superscript"/>
      <sz val="8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18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80">
    <xf numFmtId="0" fontId="0" fillId="0" borderId="0" xfId="0" applyFont="1" applyAlignment="1">
      <alignment/>
    </xf>
    <xf numFmtId="0" fontId="19" fillId="0" borderId="0" xfId="51" applyFont="1" applyAlignment="1">
      <alignment vertical="center"/>
      <protection/>
    </xf>
    <xf numFmtId="0" fontId="20" fillId="0" borderId="0" xfId="51" applyFont="1" applyAlignment="1">
      <alignment horizontal="left" vertical="center"/>
      <protection/>
    </xf>
    <xf numFmtId="0" fontId="19" fillId="0" borderId="0" xfId="51" applyFont="1">
      <alignment/>
      <protection/>
    </xf>
    <xf numFmtId="0" fontId="21" fillId="0" borderId="10" xfId="51" applyFont="1" applyBorder="1" applyAlignment="1">
      <alignment horizontal="center" vertical="center" wrapText="1"/>
      <protection/>
    </xf>
    <xf numFmtId="0" fontId="21" fillId="0" borderId="11" xfId="51" applyFont="1" applyBorder="1" applyAlignment="1">
      <alignment horizontal="center" vertical="center" wrapText="1"/>
      <protection/>
    </xf>
    <xf numFmtId="0" fontId="21" fillId="0" borderId="12" xfId="51" applyFont="1" applyBorder="1" applyAlignment="1">
      <alignment horizontal="center" vertical="center" wrapText="1"/>
      <protection/>
    </xf>
    <xf numFmtId="0" fontId="21" fillId="0" borderId="13" xfId="51" applyFont="1" applyBorder="1" applyAlignment="1">
      <alignment horizontal="center" vertical="center" wrapText="1"/>
      <protection/>
    </xf>
    <xf numFmtId="0" fontId="21" fillId="0" borderId="14" xfId="51" applyFont="1" applyBorder="1" applyAlignment="1">
      <alignment horizontal="center" vertical="center" wrapText="1"/>
      <protection/>
    </xf>
    <xf numFmtId="0" fontId="21" fillId="0" borderId="15" xfId="51" applyFont="1" applyBorder="1" applyAlignment="1">
      <alignment horizontal="center" vertical="center" wrapText="1"/>
      <protection/>
    </xf>
    <xf numFmtId="0" fontId="21" fillId="0" borderId="16" xfId="51" applyFont="1" applyBorder="1" applyAlignment="1">
      <alignment horizontal="center" vertical="center" wrapText="1"/>
      <protection/>
    </xf>
    <xf numFmtId="0" fontId="22" fillId="0" borderId="11" xfId="51" applyFont="1" applyBorder="1" applyAlignment="1">
      <alignment horizontal="center" vertical="center" wrapText="1"/>
      <protection/>
    </xf>
    <xf numFmtId="0" fontId="22" fillId="0" borderId="14" xfId="51" applyFont="1" applyBorder="1" applyAlignment="1">
      <alignment horizontal="center" vertical="center" wrapText="1"/>
      <protection/>
    </xf>
    <xf numFmtId="0" fontId="22" fillId="0" borderId="15" xfId="51" applyFont="1" applyBorder="1" applyAlignment="1">
      <alignment horizontal="center" vertical="center" wrapText="1"/>
      <protection/>
    </xf>
    <xf numFmtId="0" fontId="21" fillId="0" borderId="0" xfId="51" applyFont="1" applyAlignment="1">
      <alignment horizontal="center" vertical="center" wrapText="1"/>
      <protection/>
    </xf>
    <xf numFmtId="0" fontId="18" fillId="0" borderId="17" xfId="51" applyBorder="1" applyAlignment="1">
      <alignment/>
      <protection/>
    </xf>
    <xf numFmtId="0" fontId="18" fillId="0" borderId="18" xfId="51" applyBorder="1" applyAlignment="1">
      <alignment horizontal="center"/>
      <protection/>
    </xf>
    <xf numFmtId="0" fontId="21" fillId="0" borderId="19" xfId="51" applyFont="1" applyBorder="1" applyAlignment="1">
      <alignment horizontal="center" vertical="center" wrapText="1"/>
      <protection/>
    </xf>
    <xf numFmtId="0" fontId="18" fillId="0" borderId="11" xfId="51" applyBorder="1" applyAlignment="1">
      <alignment horizontal="center" vertical="center" wrapText="1"/>
      <protection/>
    </xf>
    <xf numFmtId="0" fontId="21" fillId="0" borderId="20" xfId="51" applyFont="1" applyBorder="1" applyAlignment="1">
      <alignment horizontal="center" vertical="center" wrapText="1"/>
      <protection/>
    </xf>
    <xf numFmtId="0" fontId="21" fillId="0" borderId="17" xfId="51" applyFont="1" applyBorder="1" applyAlignment="1">
      <alignment horizontal="center" vertical="center" wrapText="1"/>
      <protection/>
    </xf>
    <xf numFmtId="0" fontId="18" fillId="0" borderId="21" xfId="51" applyBorder="1" applyAlignment="1">
      <alignment horizontal="center" vertical="center" wrapText="1"/>
      <protection/>
    </xf>
    <xf numFmtId="0" fontId="18" fillId="0" borderId="22" xfId="51" applyBorder="1" applyAlignment="1">
      <alignment horizontal="center" vertical="center" wrapText="1"/>
      <protection/>
    </xf>
    <xf numFmtId="0" fontId="18" fillId="0" borderId="14" xfId="51" applyBorder="1" applyAlignment="1">
      <alignment horizontal="center" vertical="center" wrapText="1"/>
      <protection/>
    </xf>
    <xf numFmtId="0" fontId="18" fillId="0" borderId="15" xfId="51" applyBorder="1" applyAlignment="1">
      <alignment horizontal="center" vertical="center" wrapText="1"/>
      <protection/>
    </xf>
    <xf numFmtId="0" fontId="18" fillId="0" borderId="17" xfId="51" applyBorder="1" applyAlignment="1">
      <alignment horizontal="center" vertical="center" wrapText="1"/>
      <protection/>
    </xf>
    <xf numFmtId="0" fontId="18" fillId="0" borderId="20" xfId="51" applyBorder="1" applyAlignment="1">
      <alignment horizontal="center" vertical="center" wrapText="1"/>
      <protection/>
    </xf>
    <xf numFmtId="0" fontId="18" fillId="0" borderId="18" xfId="51" applyBorder="1" applyAlignment="1">
      <alignment horizontal="center" vertical="center" wrapText="1"/>
      <protection/>
    </xf>
    <xf numFmtId="0" fontId="21" fillId="0" borderId="20" xfId="51" applyFont="1" applyBorder="1" applyAlignment="1">
      <alignment horizontal="center" vertical="center" wrapText="1"/>
      <protection/>
    </xf>
    <xf numFmtId="0" fontId="21" fillId="0" borderId="0" xfId="51" applyFont="1" applyBorder="1" applyAlignment="1">
      <alignment horizontal="center" vertical="center" wrapText="1"/>
      <protection/>
    </xf>
    <xf numFmtId="0" fontId="21" fillId="0" borderId="19" xfId="51" applyFont="1" applyBorder="1" applyAlignment="1">
      <alignment horizontal="center" vertical="center" wrapText="1"/>
      <protection/>
    </xf>
    <xf numFmtId="0" fontId="22" fillId="0" borderId="17" xfId="51" applyFont="1" applyBorder="1" applyAlignment="1">
      <alignment horizontal="center" vertical="center" wrapText="1"/>
      <protection/>
    </xf>
    <xf numFmtId="0" fontId="22" fillId="0" borderId="20" xfId="51" applyFont="1" applyBorder="1" applyAlignment="1">
      <alignment horizontal="center" vertical="center" wrapText="1"/>
      <protection/>
    </xf>
    <xf numFmtId="0" fontId="21" fillId="0" borderId="0" xfId="51" applyFont="1">
      <alignment/>
      <protection/>
    </xf>
    <xf numFmtId="0" fontId="21" fillId="0" borderId="23" xfId="51" applyFont="1" applyBorder="1" applyAlignment="1">
      <alignment horizontal="center" vertical="center" wrapText="1"/>
      <protection/>
    </xf>
    <xf numFmtId="0" fontId="21" fillId="0" borderId="24" xfId="51" applyFont="1" applyBorder="1" applyAlignment="1">
      <alignment horizontal="center" vertical="center" wrapText="1"/>
      <protection/>
    </xf>
    <xf numFmtId="0" fontId="18" fillId="0" borderId="21" xfId="51" applyBorder="1" applyAlignment="1">
      <alignment horizontal="center" vertical="center" wrapText="1"/>
      <protection/>
    </xf>
    <xf numFmtId="0" fontId="18" fillId="0" borderId="23" xfId="51" applyBorder="1" applyAlignment="1">
      <alignment horizontal="center" vertical="center" wrapText="1"/>
      <protection/>
    </xf>
    <xf numFmtId="0" fontId="22" fillId="0" borderId="21" xfId="51" applyFont="1" applyBorder="1" applyAlignment="1">
      <alignment horizontal="center" vertical="center" wrapText="1"/>
      <protection/>
    </xf>
    <xf numFmtId="0" fontId="22" fillId="0" borderId="23" xfId="51" applyFont="1" applyBorder="1" applyAlignment="1">
      <alignment horizontal="center" vertical="center" wrapText="1"/>
      <protection/>
    </xf>
    <xf numFmtId="0" fontId="21" fillId="0" borderId="22" xfId="51" applyFont="1" applyBorder="1" applyAlignment="1">
      <alignment horizontal="center" vertical="center" wrapText="1"/>
      <protection/>
    </xf>
    <xf numFmtId="0" fontId="18" fillId="0" borderId="21" xfId="51" applyBorder="1" applyAlignment="1">
      <alignment/>
      <protection/>
    </xf>
    <xf numFmtId="0" fontId="18" fillId="0" borderId="22" xfId="51" applyBorder="1" applyAlignment="1">
      <alignment horizontal="center"/>
      <protection/>
    </xf>
    <xf numFmtId="0" fontId="21" fillId="0" borderId="14" xfId="51" applyFont="1" applyBorder="1" applyAlignment="1">
      <alignment horizontal="center" vertical="center" wrapText="1"/>
      <protection/>
    </xf>
    <xf numFmtId="0" fontId="21" fillId="0" borderId="15" xfId="51" applyFont="1" applyBorder="1" applyAlignment="1">
      <alignment horizontal="center" vertical="center" wrapText="1"/>
      <protection/>
    </xf>
    <xf numFmtId="0" fontId="18" fillId="0" borderId="17" xfId="51" applyBorder="1" applyAlignment="1">
      <alignment/>
      <protection/>
    </xf>
    <xf numFmtId="0" fontId="18" fillId="0" borderId="0" xfId="51" applyBorder="1" applyAlignment="1">
      <alignment horizontal="center"/>
      <protection/>
    </xf>
    <xf numFmtId="0" fontId="21" fillId="0" borderId="18" xfId="51" applyFont="1" applyBorder="1" applyAlignment="1">
      <alignment horizontal="center" vertical="center" wrapText="1"/>
      <protection/>
    </xf>
    <xf numFmtId="0" fontId="24" fillId="0" borderId="17" xfId="51" applyFont="1" applyBorder="1">
      <alignment/>
      <protection/>
    </xf>
    <xf numFmtId="0" fontId="25" fillId="0" borderId="0" xfId="51" applyFont="1" applyBorder="1" applyAlignment="1">
      <alignment horizontal="center" wrapText="1"/>
      <protection/>
    </xf>
    <xf numFmtId="0" fontId="24" fillId="0" borderId="20" xfId="51" applyFont="1" applyBorder="1" applyAlignment="1">
      <alignment wrapText="1"/>
      <protection/>
    </xf>
    <xf numFmtId="0" fontId="24" fillId="0" borderId="0" xfId="51" applyFont="1" applyBorder="1" applyAlignment="1">
      <alignment wrapText="1"/>
      <protection/>
    </xf>
    <xf numFmtId="0" fontId="24" fillId="0" borderId="20" xfId="51" applyFont="1" applyBorder="1" applyAlignment="1">
      <alignment horizontal="right" wrapText="1"/>
      <protection/>
    </xf>
    <xf numFmtId="0" fontId="24" fillId="0" borderId="18" xfId="51" applyFont="1" applyBorder="1" applyAlignment="1">
      <alignment wrapText="1"/>
      <protection/>
    </xf>
    <xf numFmtId="0" fontId="24" fillId="0" borderId="0" xfId="51" applyFont="1">
      <alignment/>
      <protection/>
    </xf>
    <xf numFmtId="0" fontId="24" fillId="0" borderId="0" xfId="51" applyFont="1" applyBorder="1" applyAlignment="1">
      <alignment horizontal="center"/>
      <protection/>
    </xf>
    <xf numFmtId="0" fontId="24" fillId="0" borderId="20" xfId="51" applyFont="1" applyBorder="1">
      <alignment/>
      <protection/>
    </xf>
    <xf numFmtId="0" fontId="24" fillId="0" borderId="0" xfId="51" applyFont="1" applyBorder="1">
      <alignment/>
      <protection/>
    </xf>
    <xf numFmtId="0" fontId="24" fillId="0" borderId="20" xfId="51" applyFont="1" applyBorder="1" applyAlignment="1">
      <alignment horizontal="right"/>
      <protection/>
    </xf>
    <xf numFmtId="0" fontId="24" fillId="0" borderId="18" xfId="51" applyFont="1" applyBorder="1">
      <alignment/>
      <protection/>
    </xf>
    <xf numFmtId="3" fontId="24" fillId="0" borderId="20" xfId="51" applyNumberFormat="1" applyFont="1" applyBorder="1">
      <alignment/>
      <protection/>
    </xf>
    <xf numFmtId="3" fontId="24" fillId="0" borderId="0" xfId="51" applyNumberFormat="1" applyFont="1" applyBorder="1">
      <alignment/>
      <protection/>
    </xf>
    <xf numFmtId="3" fontId="24" fillId="0" borderId="20" xfId="51" applyNumberFormat="1" applyFont="1" applyBorder="1" applyAlignment="1">
      <alignment horizontal="right"/>
      <protection/>
    </xf>
    <xf numFmtId="164" fontId="24" fillId="0" borderId="20" xfId="51" applyNumberFormat="1" applyFont="1" applyBorder="1" applyAlignment="1">
      <alignment horizontal="right"/>
      <protection/>
    </xf>
    <xf numFmtId="164" fontId="24" fillId="0" borderId="0" xfId="51" applyNumberFormat="1" applyFont="1" applyBorder="1" applyAlignment="1">
      <alignment horizontal="right"/>
      <protection/>
    </xf>
    <xf numFmtId="164" fontId="24" fillId="0" borderId="18" xfId="51" applyNumberFormat="1" applyFont="1" applyBorder="1" applyAlignment="1">
      <alignment horizontal="right"/>
      <protection/>
    </xf>
    <xf numFmtId="0" fontId="24" fillId="0" borderId="21" xfId="51" applyFont="1" applyBorder="1">
      <alignment/>
      <protection/>
    </xf>
    <xf numFmtId="0" fontId="24" fillId="0" borderId="24" xfId="51" applyFont="1" applyBorder="1" applyAlignment="1">
      <alignment horizontal="center"/>
      <protection/>
    </xf>
    <xf numFmtId="3" fontId="24" fillId="0" borderId="23" xfId="51" applyNumberFormat="1" applyFont="1" applyBorder="1">
      <alignment/>
      <protection/>
    </xf>
    <xf numFmtId="3" fontId="24" fillId="0" borderId="24" xfId="51" applyNumberFormat="1" applyFont="1" applyBorder="1">
      <alignment/>
      <protection/>
    </xf>
    <xf numFmtId="0" fontId="24" fillId="0" borderId="23" xfId="51" applyFont="1" applyBorder="1">
      <alignment/>
      <protection/>
    </xf>
    <xf numFmtId="0" fontId="24" fillId="0" borderId="23" xfId="51" applyFont="1" applyBorder="1" applyAlignment="1">
      <alignment horizontal="right"/>
      <protection/>
    </xf>
    <xf numFmtId="3" fontId="24" fillId="0" borderId="23" xfId="51" applyNumberFormat="1" applyFont="1" applyBorder="1" applyAlignment="1">
      <alignment horizontal="right"/>
      <protection/>
    </xf>
    <xf numFmtId="0" fontId="24" fillId="0" borderId="24" xfId="51" applyFont="1" applyBorder="1">
      <alignment/>
      <protection/>
    </xf>
    <xf numFmtId="0" fontId="24" fillId="0" borderId="22" xfId="51" applyFont="1" applyBorder="1">
      <alignment/>
      <protection/>
    </xf>
    <xf numFmtId="3" fontId="24" fillId="0" borderId="0" xfId="51" applyNumberFormat="1" applyFont="1">
      <alignment/>
      <protection/>
    </xf>
    <xf numFmtId="3" fontId="24" fillId="0" borderId="0" xfId="51" applyNumberFormat="1" applyFont="1" applyAlignment="1">
      <alignment horizontal="right"/>
      <protection/>
    </xf>
    <xf numFmtId="0" fontId="24" fillId="0" borderId="0" xfId="51" applyFont="1" applyAlignment="1">
      <alignment horizontal="left" wrapText="1"/>
      <protection/>
    </xf>
    <xf numFmtId="0" fontId="24" fillId="0" borderId="0" xfId="51" applyFont="1" applyAlignment="1">
      <alignment horizontal="left"/>
      <protection/>
    </xf>
    <xf numFmtId="0" fontId="25" fillId="0" borderId="0" xfId="51" applyFont="1" applyAlignment="1">
      <alignment horizontal="left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45"/>
  <sheetViews>
    <sheetView tabSelected="1" zoomScalePageLayoutView="0" workbookViewId="0" topLeftCell="A206">
      <selection activeCell="C233" sqref="C233"/>
    </sheetView>
  </sheetViews>
  <sheetFormatPr defaultColWidth="11.421875" defaultRowHeight="15"/>
  <cols>
    <col min="1" max="1" width="0.85546875" style="54" customWidth="1"/>
    <col min="2" max="2" width="0.9921875" style="54" customWidth="1"/>
    <col min="3" max="3" width="15.7109375" style="54" customWidth="1"/>
    <col min="4" max="4" width="12.140625" style="54" customWidth="1"/>
    <col min="5" max="5" width="9.28125" style="54" customWidth="1"/>
    <col min="6" max="6" width="10.140625" style="54" customWidth="1"/>
    <col min="7" max="7" width="9.421875" style="54" customWidth="1"/>
    <col min="8" max="8" width="9.8515625" style="54" customWidth="1"/>
    <col min="9" max="10" width="10.421875" style="54" customWidth="1"/>
    <col min="11" max="11" width="10.140625" style="54" customWidth="1"/>
    <col min="12" max="13" width="10.28125" style="54" customWidth="1"/>
    <col min="14" max="14" width="11.00390625" style="54" customWidth="1"/>
    <col min="15" max="15" width="10.7109375" style="54" customWidth="1"/>
    <col min="16" max="16" width="9.57421875" style="54" customWidth="1"/>
    <col min="17" max="18" width="10.421875" style="54" customWidth="1"/>
    <col min="19" max="19" width="11.140625" style="54" customWidth="1"/>
    <col min="20" max="16384" width="11.421875" style="54" customWidth="1"/>
  </cols>
  <sheetData>
    <row r="2" spans="3:19" s="1" customFormat="1" ht="14.25" customHeight="1">
      <c r="C2" s="2" t="s">
        <v>50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="3" customFormat="1" ht="12"/>
    <row r="4" spans="2:19" s="14" customFormat="1" ht="35.25" customHeight="1">
      <c r="B4" s="4"/>
      <c r="C4" s="5"/>
      <c r="D4" s="6" t="s">
        <v>0</v>
      </c>
      <c r="E4" s="7" t="s">
        <v>1</v>
      </c>
      <c r="F4" s="8"/>
      <c r="G4" s="8"/>
      <c r="H4" s="9"/>
      <c r="I4" s="4" t="s">
        <v>2</v>
      </c>
      <c r="J4" s="10"/>
      <c r="K4" s="10"/>
      <c r="L4" s="10"/>
      <c r="M4" s="10"/>
      <c r="N4" s="10"/>
      <c r="O4" s="11"/>
      <c r="P4" s="7" t="s">
        <v>3</v>
      </c>
      <c r="Q4" s="12"/>
      <c r="R4" s="12"/>
      <c r="S4" s="13"/>
    </row>
    <row r="5" spans="2:19" s="14" customFormat="1" ht="24" customHeight="1">
      <c r="B5" s="15"/>
      <c r="C5" s="16"/>
      <c r="D5" s="17" t="s">
        <v>4</v>
      </c>
      <c r="E5" s="17" t="s">
        <v>5</v>
      </c>
      <c r="F5" s="8" t="s">
        <v>6</v>
      </c>
      <c r="G5" s="12"/>
      <c r="H5" s="13"/>
      <c r="I5" s="4" t="s">
        <v>7</v>
      </c>
      <c r="J5" s="4" t="s">
        <v>8</v>
      </c>
      <c r="K5" s="18"/>
      <c r="L5" s="7" t="s">
        <v>9</v>
      </c>
      <c r="M5" s="8"/>
      <c r="N5" s="8"/>
      <c r="O5" s="13"/>
      <c r="P5" s="4" t="s">
        <v>4</v>
      </c>
      <c r="Q5" s="17" t="s">
        <v>10</v>
      </c>
      <c r="R5" s="4" t="s">
        <v>8</v>
      </c>
      <c r="S5" s="18"/>
    </row>
    <row r="6" spans="2:19" s="14" customFormat="1" ht="24" customHeight="1">
      <c r="B6" s="15"/>
      <c r="C6" s="16"/>
      <c r="D6" s="19"/>
      <c r="E6" s="19"/>
      <c r="F6" s="4" t="s">
        <v>11</v>
      </c>
      <c r="G6" s="17" t="s">
        <v>12</v>
      </c>
      <c r="H6" s="5" t="s">
        <v>13</v>
      </c>
      <c r="I6" s="20"/>
      <c r="J6" s="21"/>
      <c r="K6" s="22"/>
      <c r="L6" s="7" t="s">
        <v>14</v>
      </c>
      <c r="M6" s="23"/>
      <c r="N6" s="7" t="s">
        <v>15</v>
      </c>
      <c r="O6" s="24"/>
      <c r="P6" s="20"/>
      <c r="Q6" s="19"/>
      <c r="R6" s="21"/>
      <c r="S6" s="22"/>
    </row>
    <row r="7" spans="2:19" s="33" customFormat="1" ht="36" customHeight="1">
      <c r="B7" s="15"/>
      <c r="C7" s="16"/>
      <c r="D7" s="19"/>
      <c r="E7" s="19"/>
      <c r="F7" s="25"/>
      <c r="G7" s="26"/>
      <c r="H7" s="27"/>
      <c r="I7" s="20"/>
      <c r="J7" s="28" t="s">
        <v>16</v>
      </c>
      <c r="K7" s="29" t="s">
        <v>17</v>
      </c>
      <c r="L7" s="28" t="s">
        <v>16</v>
      </c>
      <c r="M7" s="29" t="s">
        <v>18</v>
      </c>
      <c r="N7" s="30" t="s">
        <v>19</v>
      </c>
      <c r="O7" s="28" t="s">
        <v>18</v>
      </c>
      <c r="P7" s="31"/>
      <c r="Q7" s="32"/>
      <c r="R7" s="28" t="s">
        <v>19</v>
      </c>
      <c r="S7" s="30" t="s">
        <v>17</v>
      </c>
    </row>
    <row r="8" spans="2:19" s="33" customFormat="1" ht="13.5" customHeight="1">
      <c r="B8" s="15"/>
      <c r="C8" s="16"/>
      <c r="D8" s="34"/>
      <c r="E8" s="35"/>
      <c r="F8" s="36"/>
      <c r="G8" s="37"/>
      <c r="H8" s="35" t="s">
        <v>20</v>
      </c>
      <c r="I8" s="34" t="s">
        <v>21</v>
      </c>
      <c r="J8" s="34" t="s">
        <v>22</v>
      </c>
      <c r="K8" s="35" t="s">
        <v>23</v>
      </c>
      <c r="L8" s="34" t="s">
        <v>24</v>
      </c>
      <c r="M8" s="35" t="s">
        <v>25</v>
      </c>
      <c r="N8" s="34" t="s">
        <v>26</v>
      </c>
      <c r="O8" s="35" t="s">
        <v>27</v>
      </c>
      <c r="P8" s="38"/>
      <c r="Q8" s="39"/>
      <c r="R8" s="40"/>
      <c r="S8" s="40"/>
    </row>
    <row r="9" spans="2:19" s="33" customFormat="1" ht="21" customHeight="1">
      <c r="B9" s="41"/>
      <c r="C9" s="42"/>
      <c r="D9" s="6" t="s">
        <v>28</v>
      </c>
      <c r="E9" s="43" t="s">
        <v>29</v>
      </c>
      <c r="F9" s="6" t="s">
        <v>30</v>
      </c>
      <c r="G9" s="6" t="s">
        <v>31</v>
      </c>
      <c r="H9" s="6" t="s">
        <v>32</v>
      </c>
      <c r="I9" s="43" t="s">
        <v>33</v>
      </c>
      <c r="J9" s="6" t="s">
        <v>34</v>
      </c>
      <c r="K9" s="6" t="s">
        <v>35</v>
      </c>
      <c r="L9" s="6" t="s">
        <v>36</v>
      </c>
      <c r="M9" s="43" t="s">
        <v>37</v>
      </c>
      <c r="N9" s="6" t="s">
        <v>38</v>
      </c>
      <c r="O9" s="43" t="s">
        <v>39</v>
      </c>
      <c r="P9" s="6" t="s">
        <v>40</v>
      </c>
      <c r="Q9" s="44" t="s">
        <v>41</v>
      </c>
      <c r="R9" s="44" t="s">
        <v>42</v>
      </c>
      <c r="S9" s="44" t="s">
        <v>43</v>
      </c>
    </row>
    <row r="10" spans="2:19" s="33" customFormat="1" ht="4.5" customHeight="1">
      <c r="B10" s="45"/>
      <c r="C10" s="46"/>
      <c r="D10" s="28"/>
      <c r="E10" s="29"/>
      <c r="F10" s="28"/>
      <c r="G10" s="28"/>
      <c r="H10" s="28"/>
      <c r="I10" s="29"/>
      <c r="J10" s="28"/>
      <c r="K10" s="28"/>
      <c r="L10" s="28"/>
      <c r="M10" s="29"/>
      <c r="N10" s="28"/>
      <c r="O10" s="29"/>
      <c r="P10" s="29"/>
      <c r="Q10" s="47"/>
      <c r="R10" s="47"/>
      <c r="S10" s="47"/>
    </row>
    <row r="11" spans="2:19" ht="24" customHeight="1">
      <c r="B11" s="48"/>
      <c r="C11" s="49" t="s">
        <v>51</v>
      </c>
      <c r="D11" s="50"/>
      <c r="E11" s="51"/>
      <c r="F11" s="50"/>
      <c r="G11" s="50"/>
      <c r="H11" s="52"/>
      <c r="I11" s="51"/>
      <c r="J11" s="50"/>
      <c r="K11" s="52"/>
      <c r="L11" s="50"/>
      <c r="M11" s="51"/>
      <c r="N11" s="50"/>
      <c r="O11" s="50"/>
      <c r="P11" s="51"/>
      <c r="Q11" s="50"/>
      <c r="R11" s="53"/>
      <c r="S11" s="53"/>
    </row>
    <row r="12" spans="2:19" ht="5.25" customHeight="1">
      <c r="B12" s="48"/>
      <c r="C12" s="55"/>
      <c r="D12" s="56"/>
      <c r="E12" s="57"/>
      <c r="F12" s="56"/>
      <c r="G12" s="56"/>
      <c r="H12" s="58"/>
      <c r="I12" s="57"/>
      <c r="J12" s="56"/>
      <c r="K12" s="58"/>
      <c r="L12" s="56"/>
      <c r="M12" s="57"/>
      <c r="N12" s="56"/>
      <c r="O12" s="56"/>
      <c r="P12" s="57"/>
      <c r="Q12" s="56"/>
      <c r="R12" s="59"/>
      <c r="S12" s="59"/>
    </row>
    <row r="13" spans="2:19" ht="12">
      <c r="B13" s="48"/>
      <c r="C13" s="55">
        <v>1998</v>
      </c>
      <c r="D13" s="60">
        <v>41214</v>
      </c>
      <c r="E13" s="61">
        <v>2251</v>
      </c>
      <c r="F13" s="60">
        <v>2606</v>
      </c>
      <c r="G13" s="62" t="s">
        <v>44</v>
      </c>
      <c r="H13" s="62" t="str">
        <f>IF(G13&lt;&gt;".",F13+G13,".")</f>
        <v>.</v>
      </c>
      <c r="I13" s="61">
        <f>D13+E13</f>
        <v>43465</v>
      </c>
      <c r="J13" s="60">
        <f>D13+F13</f>
        <v>43820</v>
      </c>
      <c r="K13" s="62" t="str">
        <f>IF(H13&lt;&gt;".",D13+H13,".")</f>
        <v>.</v>
      </c>
      <c r="L13" s="63">
        <f>IF(J13&lt;&gt;0,I13*100/J13,".")</f>
        <v>99.18986764034688</v>
      </c>
      <c r="M13" s="64" t="str">
        <f>IF(K13&lt;&gt;".",IF(K13&lt;&gt;0,I13*100/K13,"."),".")</f>
        <v>.</v>
      </c>
      <c r="N13" s="62">
        <f>I13-J13</f>
        <v>-355</v>
      </c>
      <c r="O13" s="62" t="str">
        <f>IF(K13&lt;&gt;".",I13-K13,".")</f>
        <v>.</v>
      </c>
      <c r="P13" s="64" t="str">
        <f>IF(D12&lt;&gt;0,(D13-D12)*100/D12,".")</f>
        <v>.</v>
      </c>
      <c r="Q13" s="63" t="str">
        <f>IF(I12&lt;&gt;0,(I13-I12)*100/I12,".")</f>
        <v>.</v>
      </c>
      <c r="R13" s="65" t="str">
        <f>IF(AND(J12&lt;&gt;0,J12&lt;&gt;"."),(J13-J12)*100/J12,".")</f>
        <v>.</v>
      </c>
      <c r="S13" s="65" t="str">
        <f>IF(AND(K12&lt;&gt;0,K12&lt;&gt;".",K13&lt;&gt;"."),(K13-K12)*100/K12,".")</f>
        <v>.</v>
      </c>
    </row>
    <row r="14" spans="2:19" ht="12">
      <c r="B14" s="48"/>
      <c r="C14" s="55">
        <v>1999</v>
      </c>
      <c r="D14" s="60">
        <v>42607</v>
      </c>
      <c r="E14" s="61">
        <v>2010</v>
      </c>
      <c r="F14" s="60">
        <v>2130</v>
      </c>
      <c r="G14" s="62" t="s">
        <v>44</v>
      </c>
      <c r="H14" s="62" t="str">
        <f>IF(G14&lt;&gt;".",F14+G14,".")</f>
        <v>.</v>
      </c>
      <c r="I14" s="61">
        <f>D14+E14</f>
        <v>44617</v>
      </c>
      <c r="J14" s="60">
        <f>D14+F14</f>
        <v>44737</v>
      </c>
      <c r="K14" s="62" t="str">
        <f>IF(H14&lt;&gt;".",D14+H14,".")</f>
        <v>.</v>
      </c>
      <c r="L14" s="63">
        <f>IF(J14&lt;&gt;0,I14*100/J14,".")</f>
        <v>99.73176565259182</v>
      </c>
      <c r="M14" s="64" t="str">
        <f>IF(K14&lt;&gt;".",IF(K14&lt;&gt;0,I14*100/K14,"."),".")</f>
        <v>.</v>
      </c>
      <c r="N14" s="62">
        <f>I14-J14</f>
        <v>-120</v>
      </c>
      <c r="O14" s="62" t="str">
        <f>IF(K14&lt;&gt;".",I14-K14,".")</f>
        <v>.</v>
      </c>
      <c r="P14" s="64">
        <f>IF(D13&lt;&gt;0,(D14-D13)*100/D13,".")</f>
        <v>3.379919444848838</v>
      </c>
      <c r="Q14" s="63">
        <f>IF(I13&lt;&gt;0,(I14-I13)*100/I13,".")</f>
        <v>2.650408374554239</v>
      </c>
      <c r="R14" s="65">
        <f>IF(AND(J13&lt;&gt;0,J13&lt;&gt;"."),(J14-J13)*100/J13,".")</f>
        <v>2.0926517571884986</v>
      </c>
      <c r="S14" s="65" t="str">
        <f>IF(AND(K13&lt;&gt;0,K13&lt;&gt;".",K14&lt;&gt;"."),(K14-K13)*100/K13,".")</f>
        <v>.</v>
      </c>
    </row>
    <row r="15" spans="2:19" ht="12">
      <c r="B15" s="48"/>
      <c r="C15" s="55">
        <v>2000</v>
      </c>
      <c r="D15" s="60">
        <v>42074</v>
      </c>
      <c r="E15" s="61">
        <v>1949</v>
      </c>
      <c r="F15" s="60">
        <v>1495</v>
      </c>
      <c r="G15" s="62" t="s">
        <v>44</v>
      </c>
      <c r="H15" s="62" t="str">
        <f>IF(G15&lt;&gt;".",F15+G15,".")</f>
        <v>.</v>
      </c>
      <c r="I15" s="61">
        <f>D15+E15</f>
        <v>44023</v>
      </c>
      <c r="J15" s="60">
        <f>D15+F15</f>
        <v>43569</v>
      </c>
      <c r="K15" s="62" t="str">
        <f>IF(H15&lt;&gt;".",D15+H15,".")</f>
        <v>.</v>
      </c>
      <c r="L15" s="63">
        <f>IF(J15&lt;&gt;0,I15*100/J15,".")</f>
        <v>101.04202529321306</v>
      </c>
      <c r="M15" s="64" t="str">
        <f>IF(K15&lt;&gt;".",IF(K15&lt;&gt;0,I15*100/K15,"."),".")</f>
        <v>.</v>
      </c>
      <c r="N15" s="62">
        <f>I15-J15</f>
        <v>454</v>
      </c>
      <c r="O15" s="62" t="str">
        <f>IF(K15&lt;&gt;".",I15-K15,".")</f>
        <v>.</v>
      </c>
      <c r="P15" s="64">
        <f>IF(D14&lt;&gt;0,(D15-D14)*100/D14,".")</f>
        <v>-1.250968150773347</v>
      </c>
      <c r="Q15" s="63">
        <f>IF(I14&lt;&gt;0,(I15-I14)*100/I14,".")</f>
        <v>-1.3313311069771612</v>
      </c>
      <c r="R15" s="65">
        <f>IF(AND(J14&lt;&gt;0,J14&lt;&gt;"."),(J15-J14)*100/J14,".")</f>
        <v>-2.6108143147730067</v>
      </c>
      <c r="S15" s="65" t="str">
        <f>IF(AND(K14&lt;&gt;0,K14&lt;&gt;".",K15&lt;&gt;"."),(K15-K14)*100/K14,".")</f>
        <v>.</v>
      </c>
    </row>
    <row r="16" spans="2:19" ht="12">
      <c r="B16" s="48"/>
      <c r="C16" s="55">
        <v>2001</v>
      </c>
      <c r="D16" s="60">
        <v>42147</v>
      </c>
      <c r="E16" s="61">
        <v>1956</v>
      </c>
      <c r="F16" s="60">
        <v>1033</v>
      </c>
      <c r="G16" s="62" t="s">
        <v>44</v>
      </c>
      <c r="H16" s="62" t="str">
        <f>IF(G16&lt;&gt;".",F16+G16,".")</f>
        <v>.</v>
      </c>
      <c r="I16" s="61">
        <f>D16+E16</f>
        <v>44103</v>
      </c>
      <c r="J16" s="60">
        <f>D16+F16</f>
        <v>43180</v>
      </c>
      <c r="K16" s="62" t="str">
        <f>IF(H16&lt;&gt;".",D16+H16,".")</f>
        <v>.</v>
      </c>
      <c r="L16" s="63">
        <f>IF(J16&lt;&gt;0,I16*100/J16,".")</f>
        <v>102.13756368689208</v>
      </c>
      <c r="M16" s="64" t="str">
        <f>IF(K16&lt;&gt;".",IF(K16&lt;&gt;0,I16*100/K16,"."),".")</f>
        <v>.</v>
      </c>
      <c r="N16" s="62">
        <f>I16-J16</f>
        <v>923</v>
      </c>
      <c r="O16" s="62" t="str">
        <f>IF(K16&lt;&gt;".",I16-K16,".")</f>
        <v>.</v>
      </c>
      <c r="P16" s="64">
        <f>IF(D15&lt;&gt;0,(D16-D15)*100/D15,".")</f>
        <v>0.173503826591244</v>
      </c>
      <c r="Q16" s="63">
        <f>IF(I15&lt;&gt;0,(I16-I15)*100/I15,".")</f>
        <v>0.1817231901506031</v>
      </c>
      <c r="R16" s="65">
        <f>IF(AND(J15&lt;&gt;0,J15&lt;&gt;"."),(J16-J15)*100/J15,".")</f>
        <v>-0.8928366499116345</v>
      </c>
      <c r="S16" s="65" t="str">
        <f>IF(AND(K15&lt;&gt;0,K15&lt;&gt;".",K16&lt;&gt;"."),(K16-K15)*100/K15,".")</f>
        <v>.</v>
      </c>
    </row>
    <row r="17" spans="2:19" ht="12">
      <c r="B17" s="48"/>
      <c r="C17" s="55">
        <v>2002</v>
      </c>
      <c r="D17" s="60">
        <v>38362</v>
      </c>
      <c r="E17" s="61">
        <v>1344</v>
      </c>
      <c r="F17" s="60">
        <v>1291</v>
      </c>
      <c r="G17" s="62" t="s">
        <v>44</v>
      </c>
      <c r="H17" s="62" t="str">
        <f>IF(G17&lt;&gt;".",F17+G17,".")</f>
        <v>.</v>
      </c>
      <c r="I17" s="61">
        <f>D17+E17</f>
        <v>39706</v>
      </c>
      <c r="J17" s="60">
        <f>D17+F17</f>
        <v>39653</v>
      </c>
      <c r="K17" s="62" t="str">
        <f>IF(H17&lt;&gt;".",D17+H17,".")</f>
        <v>.</v>
      </c>
      <c r="L17" s="63">
        <f>IF(J17&lt;&gt;0,I17*100/J17,".")</f>
        <v>100.13365949612891</v>
      </c>
      <c r="M17" s="64" t="str">
        <f>IF(K17&lt;&gt;".",IF(K17&lt;&gt;0,I17*100/K17,"."),".")</f>
        <v>.</v>
      </c>
      <c r="N17" s="62">
        <f>I17-J17</f>
        <v>53</v>
      </c>
      <c r="O17" s="62" t="str">
        <f>IF(K17&lt;&gt;".",I17-K17,".")</f>
        <v>.</v>
      </c>
      <c r="P17" s="64">
        <f>IF(D16&lt;&gt;0,(D17-D16)*100/D16,".")</f>
        <v>-8.980473106033644</v>
      </c>
      <c r="Q17" s="63">
        <f>IF(I16&lt;&gt;0,(I17-I16)*100/I16,".")</f>
        <v>-9.96984332131601</v>
      </c>
      <c r="R17" s="65">
        <f>IF(AND(J16&lt;&gt;0,J16&lt;&gt;"."),(J17-J16)*100/J16,".")</f>
        <v>-8.168133395090319</v>
      </c>
      <c r="S17" s="65" t="str">
        <f>IF(AND(K16&lt;&gt;0,K16&lt;&gt;".",K17&lt;&gt;"."),(K17-K16)*100/K16,".")</f>
        <v>.</v>
      </c>
    </row>
    <row r="18" spans="2:19" ht="12">
      <c r="B18" s="48"/>
      <c r="C18" s="55">
        <v>2003</v>
      </c>
      <c r="D18" s="60">
        <v>37812</v>
      </c>
      <c r="E18" s="61">
        <v>1203</v>
      </c>
      <c r="F18" s="60">
        <v>4077</v>
      </c>
      <c r="G18" s="62" t="s">
        <v>44</v>
      </c>
      <c r="H18" s="62" t="str">
        <f>IF(G18&lt;&gt;".",F18+G18,".")</f>
        <v>.</v>
      </c>
      <c r="I18" s="61">
        <f>D18+E18</f>
        <v>39015</v>
      </c>
      <c r="J18" s="60">
        <f>D18+F18</f>
        <v>41889</v>
      </c>
      <c r="K18" s="62" t="str">
        <f>IF(H18&lt;&gt;".",D18+H18,".")</f>
        <v>.</v>
      </c>
      <c r="L18" s="63">
        <f>IF(J18&lt;&gt;0,I18*100/J18,".")</f>
        <v>93.13901024135214</v>
      </c>
      <c r="M18" s="64" t="str">
        <f>IF(K18&lt;&gt;".",IF(K18&lt;&gt;0,I18*100/K18,"."),".")</f>
        <v>.</v>
      </c>
      <c r="N18" s="62">
        <f>I18-J18</f>
        <v>-2874</v>
      </c>
      <c r="O18" s="62" t="str">
        <f>IF(K18&lt;&gt;".",I18-K18,".")</f>
        <v>.</v>
      </c>
      <c r="P18" s="64">
        <f>IF(D17&lt;&gt;0,(D18-D17)*100/D17,".")</f>
        <v>-1.4337104426255147</v>
      </c>
      <c r="Q18" s="63">
        <f>IF(I17&lt;&gt;0,(I18-I17)*100/I17,".")</f>
        <v>-1.740291139878104</v>
      </c>
      <c r="R18" s="65">
        <f>IF(AND(J17&lt;&gt;0,J17&lt;&gt;"."),(J18-J17)*100/J17,".")</f>
        <v>5.638917610269084</v>
      </c>
      <c r="S18" s="65" t="str">
        <f>IF(AND(K17&lt;&gt;0,K17&lt;&gt;".",K18&lt;&gt;"."),(K18-K17)*100/K17,".")</f>
        <v>.</v>
      </c>
    </row>
    <row r="19" spans="2:19" ht="12">
      <c r="B19" s="48"/>
      <c r="C19" s="55">
        <v>2004</v>
      </c>
      <c r="D19" s="60">
        <v>38727</v>
      </c>
      <c r="E19" s="61">
        <v>1173</v>
      </c>
      <c r="F19" s="60">
        <v>3568</v>
      </c>
      <c r="G19" s="62" t="s">
        <v>44</v>
      </c>
      <c r="H19" s="62" t="str">
        <f>IF(G19&lt;&gt;".",F19+G19,".")</f>
        <v>.</v>
      </c>
      <c r="I19" s="61">
        <f>D19+E19</f>
        <v>39900</v>
      </c>
      <c r="J19" s="60">
        <f>D19+F19</f>
        <v>42295</v>
      </c>
      <c r="K19" s="62" t="str">
        <f>IF(H19&lt;&gt;".",D19+H19,".")</f>
        <v>.</v>
      </c>
      <c r="L19" s="63">
        <f>IF(J19&lt;&gt;0,I19*100/J19,".")</f>
        <v>94.33739212672893</v>
      </c>
      <c r="M19" s="64" t="str">
        <f>IF(K19&lt;&gt;".",IF(K19&lt;&gt;0,I19*100/K19,"."),".")</f>
        <v>.</v>
      </c>
      <c r="N19" s="62">
        <f>I19-J19</f>
        <v>-2395</v>
      </c>
      <c r="O19" s="62" t="str">
        <f>IF(K19&lt;&gt;".",I19-K19,".")</f>
        <v>.</v>
      </c>
      <c r="P19" s="64">
        <f>IF(D18&lt;&gt;0,(D19-D18)*100/D18,".")</f>
        <v>2.4198667089812758</v>
      </c>
      <c r="Q19" s="63">
        <f>IF(I18&lt;&gt;0,(I19-I18)*100/I18,".")</f>
        <v>2.2683583237216456</v>
      </c>
      <c r="R19" s="65">
        <f>IF(AND(J18&lt;&gt;0,J18&lt;&gt;"."),(J19-J18)*100/J18,".")</f>
        <v>0.9692281983336914</v>
      </c>
      <c r="S19" s="65" t="str">
        <f>IF(AND(K18&lt;&gt;0,K18&lt;&gt;".",K19&lt;&gt;"."),(K19-K18)*100/K18,".")</f>
        <v>.</v>
      </c>
    </row>
    <row r="20" spans="2:19" ht="12">
      <c r="B20" s="48"/>
      <c r="C20" s="55">
        <v>2005</v>
      </c>
      <c r="D20" s="60">
        <v>37662</v>
      </c>
      <c r="E20" s="61">
        <v>1022</v>
      </c>
      <c r="F20" s="60">
        <v>3139</v>
      </c>
      <c r="G20" s="62" t="s">
        <v>44</v>
      </c>
      <c r="H20" s="62" t="str">
        <f>IF(G20&lt;&gt;".",F20+G20,".")</f>
        <v>.</v>
      </c>
      <c r="I20" s="61">
        <f>D20+E20</f>
        <v>38684</v>
      </c>
      <c r="J20" s="60">
        <f>D20+F20</f>
        <v>40801</v>
      </c>
      <c r="K20" s="62" t="str">
        <f>IF(H20&lt;&gt;".",D20+H20,".")</f>
        <v>.</v>
      </c>
      <c r="L20" s="63">
        <f>IF(J20&lt;&gt;0,I20*100/J20,".")</f>
        <v>94.81140168133135</v>
      </c>
      <c r="M20" s="64" t="str">
        <f>IF(K20&lt;&gt;".",IF(K20&lt;&gt;0,I20*100/K20,"."),".")</f>
        <v>.</v>
      </c>
      <c r="N20" s="62">
        <f>I20-J20</f>
        <v>-2117</v>
      </c>
      <c r="O20" s="62" t="str">
        <f>IF(K20&lt;&gt;".",I20-K20,".")</f>
        <v>.</v>
      </c>
      <c r="P20" s="64">
        <f>IF(D19&lt;&gt;0,(D20-D19)*100/D19,".")</f>
        <v>-2.7500193663335657</v>
      </c>
      <c r="Q20" s="63">
        <f>IF(I19&lt;&gt;0,(I20-I19)*100/I19,".")</f>
        <v>-3.0476190476190474</v>
      </c>
      <c r="R20" s="65">
        <f>IF(AND(J19&lt;&gt;0,J19&lt;&gt;"."),(J20-J19)*100/J19,".")</f>
        <v>-3.5323324270008274</v>
      </c>
      <c r="S20" s="65" t="str">
        <f>IF(AND(K19&lt;&gt;0,K19&lt;&gt;".",K20&lt;&gt;"."),(K20-K19)*100/K19,".")</f>
        <v>.</v>
      </c>
    </row>
    <row r="21" spans="2:19" ht="12">
      <c r="B21" s="48"/>
      <c r="C21" s="55">
        <v>2006</v>
      </c>
      <c r="D21" s="60">
        <v>39426</v>
      </c>
      <c r="E21" s="61">
        <v>1091</v>
      </c>
      <c r="F21" s="60">
        <v>3555</v>
      </c>
      <c r="G21" s="62" t="s">
        <v>44</v>
      </c>
      <c r="H21" s="62" t="str">
        <f>IF(G21&lt;&gt;".",F21+G21,".")</f>
        <v>.</v>
      </c>
      <c r="I21" s="61">
        <f>D21+E21</f>
        <v>40517</v>
      </c>
      <c r="J21" s="60">
        <f>D21+F21</f>
        <v>42981</v>
      </c>
      <c r="K21" s="62" t="str">
        <f>IF(H21&lt;&gt;".",D21+H21,".")</f>
        <v>.</v>
      </c>
      <c r="L21" s="63">
        <f>IF(J21&lt;&gt;0,I21*100/J21,".")</f>
        <v>94.26723435936809</v>
      </c>
      <c r="M21" s="64" t="str">
        <f>IF(K21&lt;&gt;".",IF(K21&lt;&gt;0,I21*100/K21,"."),".")</f>
        <v>.</v>
      </c>
      <c r="N21" s="62">
        <f>I21-J21</f>
        <v>-2464</v>
      </c>
      <c r="O21" s="62" t="str">
        <f>IF(K21&lt;&gt;".",I21-K21,".")</f>
        <v>.</v>
      </c>
      <c r="P21" s="64">
        <f>IF(D20&lt;&gt;0,(D21-D20)*100/D20,".")</f>
        <v>4.68376613031703</v>
      </c>
      <c r="Q21" s="63">
        <f>IF(I20&lt;&gt;0,(I21-I20)*100/I20,".")</f>
        <v>4.738393134112295</v>
      </c>
      <c r="R21" s="65">
        <f>IF(AND(J20&lt;&gt;0,J20&lt;&gt;"."),(J21-J20)*100/J20,".")</f>
        <v>5.343006298865224</v>
      </c>
      <c r="S21" s="65" t="str">
        <f>IF(AND(K20&lt;&gt;0,K20&lt;&gt;".",K21&lt;&gt;"."),(K21-K20)*100/K20,".")</f>
        <v>.</v>
      </c>
    </row>
    <row r="22" spans="2:19" ht="12">
      <c r="B22" s="48"/>
      <c r="C22" s="55">
        <v>2007</v>
      </c>
      <c r="D22" s="60">
        <v>43378</v>
      </c>
      <c r="E22" s="61">
        <v>1495</v>
      </c>
      <c r="F22" s="60">
        <v>2534</v>
      </c>
      <c r="G22" s="62">
        <v>8481</v>
      </c>
      <c r="H22" s="62">
        <f>IF(G22&lt;&gt;".",F22+G22,".")</f>
        <v>11015</v>
      </c>
      <c r="I22" s="61">
        <f>D22+E22</f>
        <v>44873</v>
      </c>
      <c r="J22" s="60">
        <f>D22+F22</f>
        <v>45912</v>
      </c>
      <c r="K22" s="62">
        <f>IF(H22&lt;&gt;".",D22+H22,".")</f>
        <v>54393</v>
      </c>
      <c r="L22" s="63">
        <f>IF(J22&lt;&gt;0,I22*100/J22,".")</f>
        <v>97.73697508276703</v>
      </c>
      <c r="M22" s="64">
        <f>IF(K22&lt;&gt;".",IF(K22&lt;&gt;0,I22*100/K22,"."),".")</f>
        <v>82.49774787196883</v>
      </c>
      <c r="N22" s="62">
        <f>I22-J22</f>
        <v>-1039</v>
      </c>
      <c r="O22" s="62">
        <f>IF(K22&lt;&gt;".",I22-K22,".")</f>
        <v>-9520</v>
      </c>
      <c r="P22" s="64">
        <f>IF(D21&lt;&gt;0,(D22-D21)*100/D21,".")</f>
        <v>10.023842134631968</v>
      </c>
      <c r="Q22" s="63">
        <f>IF(I21&lt;&gt;0,(I22-I21)*100/I21,".")</f>
        <v>10.751042772169706</v>
      </c>
      <c r="R22" s="65">
        <f>IF(AND(J21&lt;&gt;0,J21&lt;&gt;"."),(J22-J21)*100/J21,".")</f>
        <v>6.819292245410763</v>
      </c>
      <c r="S22" s="65" t="str">
        <f>IF(AND(K21&lt;&gt;0,K21&lt;&gt;".",K22&lt;&gt;"."),(K22-K21)*100/K21,".")</f>
        <v>.</v>
      </c>
    </row>
    <row r="23" spans="2:19" ht="12">
      <c r="B23" s="48"/>
      <c r="C23" s="55">
        <v>2008</v>
      </c>
      <c r="D23" s="60">
        <v>42667</v>
      </c>
      <c r="E23" s="61">
        <v>918</v>
      </c>
      <c r="F23" s="60">
        <v>1017</v>
      </c>
      <c r="G23" s="62">
        <v>6850</v>
      </c>
      <c r="H23" s="62">
        <f>IF(G23&lt;&gt;".",F23+G23,".")</f>
        <v>7867</v>
      </c>
      <c r="I23" s="61">
        <f>D23+E23</f>
        <v>43585</v>
      </c>
      <c r="J23" s="60">
        <f>D23+F23</f>
        <v>43684</v>
      </c>
      <c r="K23" s="62">
        <f>IF(H23&lt;&gt;".",D23+H23,".")</f>
        <v>50534</v>
      </c>
      <c r="L23" s="63">
        <f>IF(J23&lt;&gt;0,I23*100/J23,".")</f>
        <v>99.7733724017947</v>
      </c>
      <c r="M23" s="64">
        <f>IF(K23&lt;&gt;".",IF(K23&lt;&gt;0,I23*100/K23,"."),".")</f>
        <v>86.24886215221436</v>
      </c>
      <c r="N23" s="62">
        <f>I23-J23</f>
        <v>-99</v>
      </c>
      <c r="O23" s="62">
        <f>IF(K23&lt;&gt;".",I23-K23,".")</f>
        <v>-6949</v>
      </c>
      <c r="P23" s="64">
        <f>IF(D22&lt;&gt;0,(D23-D22)*100/D22,".")</f>
        <v>-1.6390797178293144</v>
      </c>
      <c r="Q23" s="63">
        <f>IF(I22&lt;&gt;0,(I23-I22)*100/I22,".")</f>
        <v>-2.8703229113275244</v>
      </c>
      <c r="R23" s="65">
        <f>IF(AND(J22&lt;&gt;0,J22&lt;&gt;"."),(J23-J22)*100/J22,".")</f>
        <v>-4.852761805192542</v>
      </c>
      <c r="S23" s="65">
        <f>IF(AND(K22&lt;&gt;0,K22&lt;&gt;".",K23&lt;&gt;"."),(K23-K22)*100/K22,".")</f>
        <v>-7.094662916184068</v>
      </c>
    </row>
    <row r="24" spans="2:19" ht="12">
      <c r="B24" s="48"/>
      <c r="C24" s="55">
        <v>2009</v>
      </c>
      <c r="D24" s="60">
        <v>39453</v>
      </c>
      <c r="E24" s="61">
        <v>1310</v>
      </c>
      <c r="F24" s="60">
        <v>637</v>
      </c>
      <c r="G24" s="62">
        <v>5667</v>
      </c>
      <c r="H24" s="62">
        <f>IF(G24&lt;&gt;".",F24+G24,".")</f>
        <v>6304</v>
      </c>
      <c r="I24" s="61">
        <f>D24+E24</f>
        <v>40763</v>
      </c>
      <c r="J24" s="60">
        <f>D24+F24</f>
        <v>40090</v>
      </c>
      <c r="K24" s="62">
        <f>IF(H24&lt;&gt;".",D24+H24,".")</f>
        <v>45757</v>
      </c>
      <c r="L24" s="63">
        <f>IF(J24&lt;&gt;0,I24*100/J24,".")</f>
        <v>101.67872287353455</v>
      </c>
      <c r="M24" s="64">
        <f>IF(K24&lt;&gt;".",IF(K24&lt;&gt;0,I24*100/K24,"."),".")</f>
        <v>89.08582293419586</v>
      </c>
      <c r="N24" s="62">
        <f>I24-J24</f>
        <v>673</v>
      </c>
      <c r="O24" s="62">
        <f>IF(K24&lt;&gt;".",I24-K24,".")</f>
        <v>-4994</v>
      </c>
      <c r="P24" s="64">
        <f>IF(D23&lt;&gt;0,(D24-D23)*100/D23,".")</f>
        <v>-7.532753650362107</v>
      </c>
      <c r="Q24" s="63">
        <f>IF(I23&lt;&gt;0,(I24-I23)*100/I23,".")</f>
        <v>-6.474704600206493</v>
      </c>
      <c r="R24" s="65">
        <f>IF(AND(J23&lt;&gt;0,J23&lt;&gt;"."),(J24-J23)*100/J23,".")</f>
        <v>-8.227268565149712</v>
      </c>
      <c r="S24" s="65">
        <f>IF(AND(K23&lt;&gt;0,K23&lt;&gt;".",K24&lt;&gt;"."),(K24-K23)*100/K23,".")</f>
        <v>-9.453041516602683</v>
      </c>
    </row>
    <row r="25" spans="2:19" ht="12">
      <c r="B25" s="48"/>
      <c r="C25" s="55">
        <v>2010</v>
      </c>
      <c r="D25" s="60">
        <v>40234</v>
      </c>
      <c r="E25" s="61">
        <v>1587</v>
      </c>
      <c r="F25" s="60">
        <v>640</v>
      </c>
      <c r="G25" s="62">
        <v>6095</v>
      </c>
      <c r="H25" s="62">
        <f>IF(G25&lt;&gt;".",F25+G25,".")</f>
        <v>6735</v>
      </c>
      <c r="I25" s="61">
        <f>D25+E25</f>
        <v>41821</v>
      </c>
      <c r="J25" s="60">
        <f>D25+F25</f>
        <v>40874</v>
      </c>
      <c r="K25" s="62">
        <f>IF(H25&lt;&gt;".",D25+H25,".")</f>
        <v>46969</v>
      </c>
      <c r="L25" s="63">
        <f>IF(J25&lt;&gt;0,I25*100/J25,".")</f>
        <v>102.31687625385331</v>
      </c>
      <c r="M25" s="64">
        <f>IF(K25&lt;&gt;".",IF(K25&lt;&gt;0,I25*100/K25,"."),".")</f>
        <v>89.03957929698312</v>
      </c>
      <c r="N25" s="62">
        <f>I25-J25</f>
        <v>947</v>
      </c>
      <c r="O25" s="62">
        <f>IF(K25&lt;&gt;".",I25-K25,".")</f>
        <v>-5148</v>
      </c>
      <c r="P25" s="64">
        <f>IF(D24&lt;&gt;0,(D25-D24)*100/D24,".")</f>
        <v>1.979570628342585</v>
      </c>
      <c r="Q25" s="63">
        <f>IF(I24&lt;&gt;0,(I25-I24)*100/I24,".")</f>
        <v>2.5954910090032626</v>
      </c>
      <c r="R25" s="65">
        <f>IF(AND(J24&lt;&gt;0,J24&lt;&gt;"."),(J25-J24)*100/J24,".")</f>
        <v>1.9555999002244948</v>
      </c>
      <c r="S25" s="65">
        <f>IF(AND(K24&lt;&gt;0,K24&lt;&gt;".",K25&lt;&gt;"."),(K25-K24)*100/K24,".")</f>
        <v>2.6487750508118975</v>
      </c>
    </row>
    <row r="26" spans="2:19" ht="18.75" customHeight="1">
      <c r="B26" s="48"/>
      <c r="C26" s="55"/>
      <c r="D26" s="60"/>
      <c r="E26" s="61"/>
      <c r="F26" s="60"/>
      <c r="G26" s="62"/>
      <c r="H26" s="62"/>
      <c r="I26" s="61"/>
      <c r="J26" s="60"/>
      <c r="K26" s="62"/>
      <c r="L26" s="63"/>
      <c r="M26" s="64"/>
      <c r="N26" s="62"/>
      <c r="O26" s="62"/>
      <c r="P26" s="64"/>
      <c r="Q26" s="63"/>
      <c r="R26" s="65"/>
      <c r="S26" s="65"/>
    </row>
    <row r="27" spans="2:19" ht="24" customHeight="1">
      <c r="B27" s="48"/>
      <c r="C27" s="49" t="s">
        <v>52</v>
      </c>
      <c r="D27" s="50"/>
      <c r="E27" s="51"/>
      <c r="F27" s="50"/>
      <c r="G27" s="50"/>
      <c r="H27" s="52"/>
      <c r="I27" s="51"/>
      <c r="J27" s="50"/>
      <c r="K27" s="52"/>
      <c r="L27" s="50"/>
      <c r="M27" s="51"/>
      <c r="N27" s="50"/>
      <c r="O27" s="50"/>
      <c r="P27" s="51"/>
      <c r="Q27" s="50"/>
      <c r="R27" s="53"/>
      <c r="S27" s="53"/>
    </row>
    <row r="28" spans="2:19" ht="5.25" customHeight="1">
      <c r="B28" s="48"/>
      <c r="C28" s="55"/>
      <c r="D28" s="56"/>
      <c r="E28" s="57"/>
      <c r="F28" s="56"/>
      <c r="G28" s="56"/>
      <c r="H28" s="58"/>
      <c r="I28" s="57"/>
      <c r="J28" s="56"/>
      <c r="K28" s="58"/>
      <c r="L28" s="56"/>
      <c r="M28" s="57"/>
      <c r="N28" s="56"/>
      <c r="O28" s="56"/>
      <c r="P28" s="57"/>
      <c r="Q28" s="56"/>
      <c r="R28" s="59"/>
      <c r="S28" s="59"/>
    </row>
    <row r="29" spans="2:19" ht="12">
      <c r="B29" s="48"/>
      <c r="C29" s="55">
        <v>1998</v>
      </c>
      <c r="D29" s="60">
        <v>1476</v>
      </c>
      <c r="E29" s="61">
        <v>25</v>
      </c>
      <c r="F29" s="60">
        <v>142</v>
      </c>
      <c r="G29" s="62" t="s">
        <v>44</v>
      </c>
      <c r="H29" s="62" t="str">
        <f>IF(G29&lt;&gt;".",F29+G29,".")</f>
        <v>.</v>
      </c>
      <c r="I29" s="61">
        <f>D29+E29</f>
        <v>1501</v>
      </c>
      <c r="J29" s="60">
        <f>D29+F29</f>
        <v>1618</v>
      </c>
      <c r="K29" s="62" t="str">
        <f>IF(H29&lt;&gt;".",D29+H29,".")</f>
        <v>.</v>
      </c>
      <c r="L29" s="63">
        <f>IF(J29&lt;&gt;0,I29*100/J29,".")</f>
        <v>92.76885043263287</v>
      </c>
      <c r="M29" s="64" t="str">
        <f>IF(K29&lt;&gt;".",IF(K29&lt;&gt;0,I29*100/K29,"."),".")</f>
        <v>.</v>
      </c>
      <c r="N29" s="62">
        <f>I29-J29</f>
        <v>-117</v>
      </c>
      <c r="O29" s="62" t="str">
        <f>IF(K29&lt;&gt;".",I29-K29,".")</f>
        <v>.</v>
      </c>
      <c r="P29" s="64" t="str">
        <f>IF(D28&lt;&gt;0,(D29-D28)*100/D28,".")</f>
        <v>.</v>
      </c>
      <c r="Q29" s="63" t="str">
        <f>IF(I28&lt;&gt;0,(I29-I28)*100/I28,".")</f>
        <v>.</v>
      </c>
      <c r="R29" s="65" t="str">
        <f>IF(AND(J28&lt;&gt;0,J28&lt;&gt;"."),(J29-J28)*100/J28,".")</f>
        <v>.</v>
      </c>
      <c r="S29" s="65" t="str">
        <f>IF(AND(K28&lt;&gt;0,K28&lt;&gt;".",K29&lt;&gt;"."),(K29-K28)*100/K28,".")</f>
        <v>.</v>
      </c>
    </row>
    <row r="30" spans="2:19" ht="12">
      <c r="B30" s="48"/>
      <c r="C30" s="55">
        <v>1999</v>
      </c>
      <c r="D30" s="60">
        <v>1550</v>
      </c>
      <c r="E30" s="61">
        <v>52</v>
      </c>
      <c r="F30" s="60">
        <v>167</v>
      </c>
      <c r="G30" s="62" t="s">
        <v>44</v>
      </c>
      <c r="H30" s="62" t="str">
        <f>IF(G30&lt;&gt;".",F30+G30,".")</f>
        <v>.</v>
      </c>
      <c r="I30" s="61">
        <f>D30+E30</f>
        <v>1602</v>
      </c>
      <c r="J30" s="60">
        <f>D30+F30</f>
        <v>1717</v>
      </c>
      <c r="K30" s="62" t="str">
        <f>IF(H30&lt;&gt;".",D30+H30,".")</f>
        <v>.</v>
      </c>
      <c r="L30" s="63">
        <f>IF(J30&lt;&gt;0,I30*100/J30,".")</f>
        <v>93.30227140361094</v>
      </c>
      <c r="M30" s="64" t="str">
        <f>IF(K30&lt;&gt;".",IF(K30&lt;&gt;0,I30*100/K30,"."),".")</f>
        <v>.</v>
      </c>
      <c r="N30" s="62">
        <f>I30-J30</f>
        <v>-115</v>
      </c>
      <c r="O30" s="62" t="str">
        <f>IF(K30&lt;&gt;".",I30-K30,".")</f>
        <v>.</v>
      </c>
      <c r="P30" s="64">
        <f>IF(D29&lt;&gt;0,(D30-D29)*100/D29,".")</f>
        <v>5.013550135501355</v>
      </c>
      <c r="Q30" s="63">
        <f>IF(I29&lt;&gt;0,(I30-I29)*100/I29,".")</f>
        <v>6.7288474350433045</v>
      </c>
      <c r="R30" s="65">
        <f>IF(AND(J29&lt;&gt;0,J29&lt;&gt;"."),(J30-J29)*100/J29,".")</f>
        <v>6.118665018541409</v>
      </c>
      <c r="S30" s="65" t="str">
        <f>IF(AND(K29&lt;&gt;0,K29&lt;&gt;".",K30&lt;&gt;"."),(K30-K29)*100/K29,".")</f>
        <v>.</v>
      </c>
    </row>
    <row r="31" spans="2:19" ht="12">
      <c r="B31" s="48"/>
      <c r="C31" s="55">
        <v>2000</v>
      </c>
      <c r="D31" s="60">
        <v>1534</v>
      </c>
      <c r="E31" s="61">
        <v>34</v>
      </c>
      <c r="F31" s="60">
        <v>187</v>
      </c>
      <c r="G31" s="62" t="s">
        <v>44</v>
      </c>
      <c r="H31" s="62" t="str">
        <f>IF(G31&lt;&gt;".",F31+G31,".")</f>
        <v>.</v>
      </c>
      <c r="I31" s="61">
        <f>D31+E31</f>
        <v>1568</v>
      </c>
      <c r="J31" s="60">
        <f>D31+F31</f>
        <v>1721</v>
      </c>
      <c r="K31" s="62" t="str">
        <f>IF(H31&lt;&gt;".",D31+H31,".")</f>
        <v>.</v>
      </c>
      <c r="L31" s="63">
        <f>IF(J31&lt;&gt;0,I31*100/J31,".")</f>
        <v>91.10981987216735</v>
      </c>
      <c r="M31" s="64" t="str">
        <f>IF(K31&lt;&gt;".",IF(K31&lt;&gt;0,I31*100/K31,"."),".")</f>
        <v>.</v>
      </c>
      <c r="N31" s="62">
        <f>I31-J31</f>
        <v>-153</v>
      </c>
      <c r="O31" s="62" t="str">
        <f>IF(K31&lt;&gt;".",I31-K31,".")</f>
        <v>.</v>
      </c>
      <c r="P31" s="64">
        <f>IF(D30&lt;&gt;0,(D31-D30)*100/D30,".")</f>
        <v>-1.032258064516129</v>
      </c>
      <c r="Q31" s="63">
        <f>IF(I30&lt;&gt;0,(I31-I30)*100/I30,".")</f>
        <v>-2.1223470661672907</v>
      </c>
      <c r="R31" s="65">
        <f>IF(AND(J30&lt;&gt;0,J30&lt;&gt;"."),(J31-J30)*100/J30,".")</f>
        <v>0.23296447291788003</v>
      </c>
      <c r="S31" s="65" t="str">
        <f>IF(AND(K30&lt;&gt;0,K30&lt;&gt;".",K31&lt;&gt;"."),(K31-K30)*100/K30,".")</f>
        <v>.</v>
      </c>
    </row>
    <row r="32" spans="2:19" ht="12">
      <c r="B32" s="48"/>
      <c r="C32" s="55">
        <v>2001</v>
      </c>
      <c r="D32" s="60">
        <v>1408</v>
      </c>
      <c r="E32" s="61">
        <v>21</v>
      </c>
      <c r="F32" s="60">
        <v>159</v>
      </c>
      <c r="G32" s="62" t="s">
        <v>44</v>
      </c>
      <c r="H32" s="62" t="str">
        <f>IF(G32&lt;&gt;".",F32+G32,".")</f>
        <v>.</v>
      </c>
      <c r="I32" s="61">
        <f>D32+E32</f>
        <v>1429</v>
      </c>
      <c r="J32" s="60">
        <f>D32+F32</f>
        <v>1567</v>
      </c>
      <c r="K32" s="62" t="str">
        <f>IF(H32&lt;&gt;".",D32+H32,".")</f>
        <v>.</v>
      </c>
      <c r="L32" s="63">
        <f>IF(J32&lt;&gt;0,I32*100/J32,".")</f>
        <v>91.19336311423102</v>
      </c>
      <c r="M32" s="64" t="str">
        <f>IF(K32&lt;&gt;".",IF(K32&lt;&gt;0,I32*100/K32,"."),".")</f>
        <v>.</v>
      </c>
      <c r="N32" s="62">
        <f>I32-J32</f>
        <v>-138</v>
      </c>
      <c r="O32" s="62" t="str">
        <f>IF(K32&lt;&gt;".",I32-K32,".")</f>
        <v>.</v>
      </c>
      <c r="P32" s="64">
        <f>IF(D31&lt;&gt;0,(D32-D31)*100/D31,".")</f>
        <v>-8.213820078226858</v>
      </c>
      <c r="Q32" s="63">
        <f>IF(I31&lt;&gt;0,(I32-I31)*100/I31,".")</f>
        <v>-8.864795918367347</v>
      </c>
      <c r="R32" s="65">
        <f>IF(AND(J31&lt;&gt;0,J31&lt;&gt;"."),(J32-J31)*100/J31,".")</f>
        <v>-8.94828588030215</v>
      </c>
      <c r="S32" s="65" t="str">
        <f>IF(AND(K31&lt;&gt;0,K31&lt;&gt;".",K32&lt;&gt;"."),(K32-K31)*100/K31,".")</f>
        <v>.</v>
      </c>
    </row>
    <row r="33" spans="2:19" ht="12">
      <c r="B33" s="48"/>
      <c r="C33" s="55">
        <v>2002</v>
      </c>
      <c r="D33" s="60">
        <v>1338</v>
      </c>
      <c r="E33" s="61">
        <v>13</v>
      </c>
      <c r="F33" s="60">
        <v>115</v>
      </c>
      <c r="G33" s="62" t="s">
        <v>44</v>
      </c>
      <c r="H33" s="62" t="str">
        <f>IF(G33&lt;&gt;".",F33+G33,".")</f>
        <v>.</v>
      </c>
      <c r="I33" s="61">
        <f>D33+E33</f>
        <v>1351</v>
      </c>
      <c r="J33" s="60">
        <f>D33+F33</f>
        <v>1453</v>
      </c>
      <c r="K33" s="62" t="str">
        <f>IF(H33&lt;&gt;".",D33+H33,".")</f>
        <v>.</v>
      </c>
      <c r="L33" s="63">
        <f>IF(J33&lt;&gt;0,I33*100/J33,".")</f>
        <v>92.98004129387475</v>
      </c>
      <c r="M33" s="64" t="str">
        <f>IF(K33&lt;&gt;".",IF(K33&lt;&gt;0,I33*100/K33,"."),".")</f>
        <v>.</v>
      </c>
      <c r="N33" s="62">
        <f>I33-J33</f>
        <v>-102</v>
      </c>
      <c r="O33" s="62" t="str">
        <f>IF(K33&lt;&gt;".",I33-K33,".")</f>
        <v>.</v>
      </c>
      <c r="P33" s="64">
        <f>IF(D32&lt;&gt;0,(D33-D32)*100/D32,".")</f>
        <v>-4.971590909090909</v>
      </c>
      <c r="Q33" s="63">
        <f>IF(I32&lt;&gt;0,(I33-I32)*100/I32,".")</f>
        <v>-5.4583624912526245</v>
      </c>
      <c r="R33" s="65">
        <f>IF(AND(J32&lt;&gt;0,J32&lt;&gt;"."),(J33-J32)*100/J32,".")</f>
        <v>-7.275047862156988</v>
      </c>
      <c r="S33" s="65" t="str">
        <f>IF(AND(K32&lt;&gt;0,K32&lt;&gt;".",K33&lt;&gt;"."),(K33-K32)*100/K32,".")</f>
        <v>.</v>
      </c>
    </row>
    <row r="34" spans="2:19" ht="12">
      <c r="B34" s="48"/>
      <c r="C34" s="55">
        <v>2003</v>
      </c>
      <c r="D34" s="60">
        <v>1234</v>
      </c>
      <c r="E34" s="61">
        <v>39</v>
      </c>
      <c r="F34" s="60">
        <v>345</v>
      </c>
      <c r="G34" s="62" t="s">
        <v>44</v>
      </c>
      <c r="H34" s="62" t="str">
        <f>IF(G34&lt;&gt;".",F34+G34,".")</f>
        <v>.</v>
      </c>
      <c r="I34" s="61">
        <f>D34+E34</f>
        <v>1273</v>
      </c>
      <c r="J34" s="60">
        <f>D34+F34</f>
        <v>1579</v>
      </c>
      <c r="K34" s="62" t="str">
        <f>IF(H34&lt;&gt;".",D34+H34,".")</f>
        <v>.</v>
      </c>
      <c r="L34" s="63">
        <f>IF(J34&lt;&gt;0,I34*100/J34,".")</f>
        <v>80.62064597846738</v>
      </c>
      <c r="M34" s="64" t="str">
        <f>IF(K34&lt;&gt;".",IF(K34&lt;&gt;0,I34*100/K34,"."),".")</f>
        <v>.</v>
      </c>
      <c r="N34" s="62">
        <f>I34-J34</f>
        <v>-306</v>
      </c>
      <c r="O34" s="62" t="str">
        <f>IF(K34&lt;&gt;".",I34-K34,".")</f>
        <v>.</v>
      </c>
      <c r="P34" s="64">
        <f>IF(D33&lt;&gt;0,(D34-D33)*100/D33,".")</f>
        <v>-7.772795216741405</v>
      </c>
      <c r="Q34" s="63">
        <f>IF(I33&lt;&gt;0,(I34-I33)*100/I33,".")</f>
        <v>-5.773501110288675</v>
      </c>
      <c r="R34" s="65">
        <f>IF(AND(J33&lt;&gt;0,J33&lt;&gt;"."),(J34-J33)*100/J33,".")</f>
        <v>8.67171369580179</v>
      </c>
      <c r="S34" s="65" t="str">
        <f>IF(AND(K33&lt;&gt;0,K33&lt;&gt;".",K34&lt;&gt;"."),(K34-K33)*100/K33,".")</f>
        <v>.</v>
      </c>
    </row>
    <row r="35" spans="2:19" ht="12">
      <c r="B35" s="48"/>
      <c r="C35" s="55">
        <v>2004</v>
      </c>
      <c r="D35" s="60">
        <v>1380</v>
      </c>
      <c r="E35" s="61">
        <v>24</v>
      </c>
      <c r="F35" s="60">
        <v>247</v>
      </c>
      <c r="G35" s="62" t="s">
        <v>44</v>
      </c>
      <c r="H35" s="62" t="str">
        <f>IF(G35&lt;&gt;".",F35+G35,".")</f>
        <v>.</v>
      </c>
      <c r="I35" s="61">
        <f>D35+E35</f>
        <v>1404</v>
      </c>
      <c r="J35" s="60">
        <f>D35+F35</f>
        <v>1627</v>
      </c>
      <c r="K35" s="62" t="str">
        <f>IF(H35&lt;&gt;".",D35+H35,".")</f>
        <v>.</v>
      </c>
      <c r="L35" s="63">
        <f>IF(J35&lt;&gt;0,I35*100/J35,".")</f>
        <v>86.2937922556853</v>
      </c>
      <c r="M35" s="64" t="str">
        <f>IF(K35&lt;&gt;".",IF(K35&lt;&gt;0,I35*100/K35,"."),".")</f>
        <v>.</v>
      </c>
      <c r="N35" s="62">
        <f>I35-J35</f>
        <v>-223</v>
      </c>
      <c r="O35" s="62" t="str">
        <f>IF(K35&lt;&gt;".",I35-K35,".")</f>
        <v>.</v>
      </c>
      <c r="P35" s="64">
        <f>IF(D34&lt;&gt;0,(D35-D34)*100/D34,".")</f>
        <v>11.831442463533225</v>
      </c>
      <c r="Q35" s="63">
        <f>IF(I34&lt;&gt;0,(I35-I34)*100/I34,".")</f>
        <v>10.290652003142183</v>
      </c>
      <c r="R35" s="65">
        <f>IF(AND(J34&lt;&gt;0,J34&lt;&gt;"."),(J35-J34)*100/J34,".")</f>
        <v>3.039898670044332</v>
      </c>
      <c r="S35" s="65" t="str">
        <f>IF(AND(K34&lt;&gt;0,K34&lt;&gt;".",K35&lt;&gt;"."),(K35-K34)*100/K34,".")</f>
        <v>.</v>
      </c>
    </row>
    <row r="36" spans="2:19" ht="12">
      <c r="B36" s="48"/>
      <c r="C36" s="55">
        <v>2005</v>
      </c>
      <c r="D36" s="60">
        <v>1278</v>
      </c>
      <c r="E36" s="61">
        <v>38</v>
      </c>
      <c r="F36" s="60">
        <v>137</v>
      </c>
      <c r="G36" s="62" t="s">
        <v>44</v>
      </c>
      <c r="H36" s="62" t="str">
        <f>IF(G36&lt;&gt;".",F36+G36,".")</f>
        <v>.</v>
      </c>
      <c r="I36" s="61">
        <f>D36+E36</f>
        <v>1316</v>
      </c>
      <c r="J36" s="60">
        <f>D36+F36</f>
        <v>1415</v>
      </c>
      <c r="K36" s="62" t="str">
        <f>IF(H36&lt;&gt;".",D36+H36,".")</f>
        <v>.</v>
      </c>
      <c r="L36" s="63">
        <f>IF(J36&lt;&gt;0,I36*100/J36,".")</f>
        <v>93.00353356890459</v>
      </c>
      <c r="M36" s="64" t="str">
        <f>IF(K36&lt;&gt;".",IF(K36&lt;&gt;0,I36*100/K36,"."),".")</f>
        <v>.</v>
      </c>
      <c r="N36" s="62">
        <f>I36-J36</f>
        <v>-99</v>
      </c>
      <c r="O36" s="62" t="str">
        <f>IF(K36&lt;&gt;".",I36-K36,".")</f>
        <v>.</v>
      </c>
      <c r="P36" s="64">
        <f>IF(D35&lt;&gt;0,(D36-D35)*100/D35,".")</f>
        <v>-7.391304347826087</v>
      </c>
      <c r="Q36" s="63">
        <f>IF(I35&lt;&gt;0,(I36-I35)*100/I35,".")</f>
        <v>-6.267806267806268</v>
      </c>
      <c r="R36" s="65">
        <f>IF(AND(J35&lt;&gt;0,J35&lt;&gt;"."),(J36-J35)*100/J35,".")</f>
        <v>-13.030116779348495</v>
      </c>
      <c r="S36" s="65" t="str">
        <f>IF(AND(K35&lt;&gt;0,K35&lt;&gt;".",K36&lt;&gt;"."),(K36-K35)*100/K35,".")</f>
        <v>.</v>
      </c>
    </row>
    <row r="37" spans="2:19" ht="12">
      <c r="B37" s="48"/>
      <c r="C37" s="55">
        <v>2006</v>
      </c>
      <c r="D37" s="60">
        <v>1357</v>
      </c>
      <c r="E37" s="61">
        <v>30</v>
      </c>
      <c r="F37" s="60">
        <v>155</v>
      </c>
      <c r="G37" s="62" t="s">
        <v>44</v>
      </c>
      <c r="H37" s="62" t="str">
        <f>IF(G37&lt;&gt;".",F37+G37,".")</f>
        <v>.</v>
      </c>
      <c r="I37" s="61">
        <f>D37+E37</f>
        <v>1387</v>
      </c>
      <c r="J37" s="60">
        <f>D37+F37</f>
        <v>1512</v>
      </c>
      <c r="K37" s="62" t="str">
        <f>IF(H37&lt;&gt;".",D37+H37,".")</f>
        <v>.</v>
      </c>
      <c r="L37" s="63">
        <f>IF(J37&lt;&gt;0,I37*100/J37,".")</f>
        <v>91.73280423280423</v>
      </c>
      <c r="M37" s="64" t="str">
        <f>IF(K37&lt;&gt;".",IF(K37&lt;&gt;0,I37*100/K37,"."),".")</f>
        <v>.</v>
      </c>
      <c r="N37" s="62">
        <f>I37-J37</f>
        <v>-125</v>
      </c>
      <c r="O37" s="62" t="str">
        <f>IF(K37&lt;&gt;".",I37-K37,".")</f>
        <v>.</v>
      </c>
      <c r="P37" s="64">
        <f>IF(D36&lt;&gt;0,(D37-D36)*100/D36,".")</f>
        <v>6.181533646322379</v>
      </c>
      <c r="Q37" s="63">
        <f>IF(I36&lt;&gt;0,(I37-I36)*100/I36,".")</f>
        <v>5.395136778115502</v>
      </c>
      <c r="R37" s="65">
        <f>IF(AND(J36&lt;&gt;0,J36&lt;&gt;"."),(J37-J36)*100/J36,".")</f>
        <v>6.855123674911661</v>
      </c>
      <c r="S37" s="65" t="str">
        <f>IF(AND(K36&lt;&gt;0,K36&lt;&gt;".",K37&lt;&gt;"."),(K37-K36)*100/K36,".")</f>
        <v>.</v>
      </c>
    </row>
    <row r="38" spans="2:19" ht="12">
      <c r="B38" s="48"/>
      <c r="C38" s="55">
        <v>2007</v>
      </c>
      <c r="D38" s="60">
        <v>1459</v>
      </c>
      <c r="E38" s="61">
        <v>51</v>
      </c>
      <c r="F38" s="60">
        <v>70</v>
      </c>
      <c r="G38" s="62">
        <v>383</v>
      </c>
      <c r="H38" s="62">
        <f>IF(G38&lt;&gt;".",F38+G38,".")</f>
        <v>453</v>
      </c>
      <c r="I38" s="61">
        <f>D38+E38</f>
        <v>1510</v>
      </c>
      <c r="J38" s="60">
        <f>D38+F38</f>
        <v>1529</v>
      </c>
      <c r="K38" s="62">
        <f>IF(H38&lt;&gt;".",D38+H38,".")</f>
        <v>1912</v>
      </c>
      <c r="L38" s="63">
        <f>IF(J38&lt;&gt;0,I38*100/J38,".")</f>
        <v>98.75735775016351</v>
      </c>
      <c r="M38" s="64">
        <f>IF(K38&lt;&gt;".",IF(K38&lt;&gt;0,I38*100/K38,"."),".")</f>
        <v>78.97489539748953</v>
      </c>
      <c r="N38" s="62">
        <f>I38-J38</f>
        <v>-19</v>
      </c>
      <c r="O38" s="62">
        <f>IF(K38&lt;&gt;".",I38-K38,".")</f>
        <v>-402</v>
      </c>
      <c r="P38" s="64">
        <f>IF(D37&lt;&gt;0,(D38-D37)*100/D37,".")</f>
        <v>7.516580692704495</v>
      </c>
      <c r="Q38" s="63">
        <f>IF(I37&lt;&gt;0,(I38-I37)*100/I37,".")</f>
        <v>8.868060562364816</v>
      </c>
      <c r="R38" s="65">
        <f>IF(AND(J37&lt;&gt;0,J37&lt;&gt;"."),(J38-J37)*100/J37,".")</f>
        <v>1.1243386243386244</v>
      </c>
      <c r="S38" s="65" t="str">
        <f>IF(AND(K37&lt;&gt;0,K37&lt;&gt;".",K38&lt;&gt;"."),(K38-K37)*100/K37,".")</f>
        <v>.</v>
      </c>
    </row>
    <row r="39" spans="2:19" ht="12">
      <c r="B39" s="48"/>
      <c r="C39" s="55">
        <v>2008</v>
      </c>
      <c r="D39" s="60">
        <v>1372</v>
      </c>
      <c r="E39" s="61">
        <v>16</v>
      </c>
      <c r="F39" s="60">
        <v>26</v>
      </c>
      <c r="G39" s="62">
        <v>251</v>
      </c>
      <c r="H39" s="62">
        <f>IF(G39&lt;&gt;".",F39+G39,".")</f>
        <v>277</v>
      </c>
      <c r="I39" s="61">
        <f>D39+E39</f>
        <v>1388</v>
      </c>
      <c r="J39" s="60">
        <f>D39+F39</f>
        <v>1398</v>
      </c>
      <c r="K39" s="62">
        <f>IF(H39&lt;&gt;".",D39+H39,".")</f>
        <v>1649</v>
      </c>
      <c r="L39" s="63">
        <f>IF(J39&lt;&gt;0,I39*100/J39,".")</f>
        <v>99.28469241773963</v>
      </c>
      <c r="M39" s="64">
        <f>IF(K39&lt;&gt;".",IF(K39&lt;&gt;0,I39*100/K39,"."),".")</f>
        <v>84.17222559126743</v>
      </c>
      <c r="N39" s="62">
        <f>I39-J39</f>
        <v>-10</v>
      </c>
      <c r="O39" s="62">
        <f>IF(K39&lt;&gt;".",I39-K39,".")</f>
        <v>-261</v>
      </c>
      <c r="P39" s="64">
        <f>IF(D38&lt;&gt;0,(D39-D38)*100/D38,".")</f>
        <v>-5.962988348183687</v>
      </c>
      <c r="Q39" s="63">
        <f>IF(I38&lt;&gt;0,(I39-I38)*100/I38,".")</f>
        <v>-8.079470198675496</v>
      </c>
      <c r="R39" s="65">
        <f>IF(AND(J38&lt;&gt;0,J38&lt;&gt;"."),(J39-J38)*100/J38,".")</f>
        <v>-8.56769130150425</v>
      </c>
      <c r="S39" s="65">
        <f>IF(AND(K38&lt;&gt;0,K38&lt;&gt;".",K39&lt;&gt;"."),(K39-K38)*100/K38,".")</f>
        <v>-13.755230125523013</v>
      </c>
    </row>
    <row r="40" spans="2:19" ht="12">
      <c r="B40" s="48"/>
      <c r="C40" s="55">
        <v>2009</v>
      </c>
      <c r="D40" s="60">
        <v>1328</v>
      </c>
      <c r="E40" s="61">
        <v>17</v>
      </c>
      <c r="F40" s="60">
        <v>7</v>
      </c>
      <c r="G40" s="62">
        <v>194</v>
      </c>
      <c r="H40" s="62">
        <f>IF(G40&lt;&gt;".",F40+G40,".")</f>
        <v>201</v>
      </c>
      <c r="I40" s="61">
        <f>D40+E40</f>
        <v>1345</v>
      </c>
      <c r="J40" s="60">
        <f>D40+F40</f>
        <v>1335</v>
      </c>
      <c r="K40" s="62">
        <f>IF(H40&lt;&gt;".",D40+H40,".")</f>
        <v>1529</v>
      </c>
      <c r="L40" s="63">
        <f>IF(J40&lt;&gt;0,I40*100/J40,".")</f>
        <v>100.74906367041199</v>
      </c>
      <c r="M40" s="64">
        <f>IF(K40&lt;&gt;".",IF(K40&lt;&gt;0,I40*100/K40,"."),".")</f>
        <v>87.96599084368869</v>
      </c>
      <c r="N40" s="62">
        <f>I40-J40</f>
        <v>10</v>
      </c>
      <c r="O40" s="62">
        <f>IF(K40&lt;&gt;".",I40-K40,".")</f>
        <v>-184</v>
      </c>
      <c r="P40" s="64">
        <f>IF(D39&lt;&gt;0,(D40-D39)*100/D39,".")</f>
        <v>-3.206997084548105</v>
      </c>
      <c r="Q40" s="63">
        <f>IF(I39&lt;&gt;0,(I40-I39)*100/I39,".")</f>
        <v>-3.0979827089337175</v>
      </c>
      <c r="R40" s="65">
        <f>IF(AND(J39&lt;&gt;0,J39&lt;&gt;"."),(J40-J39)*100/J39,".")</f>
        <v>-4.506437768240343</v>
      </c>
      <c r="S40" s="65">
        <f>IF(AND(K39&lt;&gt;0,K39&lt;&gt;".",K40&lt;&gt;"."),(K40-K39)*100/K39,".")</f>
        <v>-7.277137659187386</v>
      </c>
    </row>
    <row r="41" spans="2:19" ht="12">
      <c r="B41" s="48"/>
      <c r="C41" s="55">
        <v>2010</v>
      </c>
      <c r="D41" s="60">
        <v>1293</v>
      </c>
      <c r="E41" s="61">
        <v>12</v>
      </c>
      <c r="F41" s="60">
        <v>10</v>
      </c>
      <c r="G41" s="62">
        <v>154</v>
      </c>
      <c r="H41" s="62">
        <f>IF(G41&lt;&gt;".",F41+G41,".")</f>
        <v>164</v>
      </c>
      <c r="I41" s="61">
        <f>D41+E41</f>
        <v>1305</v>
      </c>
      <c r="J41" s="60">
        <f>D41+F41</f>
        <v>1303</v>
      </c>
      <c r="K41" s="62">
        <f>IF(H41&lt;&gt;".",D41+H41,".")</f>
        <v>1457</v>
      </c>
      <c r="L41" s="63">
        <f>IF(J41&lt;&gt;0,I41*100/J41,".")</f>
        <v>100.15349194167307</v>
      </c>
      <c r="M41" s="64">
        <f>IF(K41&lt;&gt;".",IF(K41&lt;&gt;0,I41*100/K41,"."),".")</f>
        <v>89.56760466712423</v>
      </c>
      <c r="N41" s="62">
        <f>I41-J41</f>
        <v>2</v>
      </c>
      <c r="O41" s="62">
        <f>IF(K41&lt;&gt;".",I41-K41,".")</f>
        <v>-152</v>
      </c>
      <c r="P41" s="64">
        <f>IF(D40&lt;&gt;0,(D41-D40)*100/D40,".")</f>
        <v>-2.6355421686746987</v>
      </c>
      <c r="Q41" s="63">
        <f>IF(I40&lt;&gt;0,(I41-I40)*100/I40,".")</f>
        <v>-2.973977695167286</v>
      </c>
      <c r="R41" s="65">
        <f>IF(AND(J40&lt;&gt;0,J40&lt;&gt;"."),(J41-J40)*100/J40,".")</f>
        <v>-2.397003745318352</v>
      </c>
      <c r="S41" s="65">
        <f>IF(AND(K40&lt;&gt;0,K40&lt;&gt;".",K41&lt;&gt;"."),(K41-K40)*100/K40,".")</f>
        <v>-4.708960104643558</v>
      </c>
    </row>
    <row r="42" spans="2:19" ht="18.75" customHeight="1">
      <c r="B42" s="48"/>
      <c r="C42" s="55"/>
      <c r="D42" s="60"/>
      <c r="E42" s="61"/>
      <c r="F42" s="60"/>
      <c r="G42" s="62"/>
      <c r="H42" s="62"/>
      <c r="I42" s="61"/>
      <c r="J42" s="60"/>
      <c r="K42" s="62"/>
      <c r="L42" s="63"/>
      <c r="M42" s="64"/>
      <c r="N42" s="62"/>
      <c r="O42" s="62"/>
      <c r="P42" s="64"/>
      <c r="Q42" s="63"/>
      <c r="R42" s="65"/>
      <c r="S42" s="65"/>
    </row>
    <row r="43" spans="2:19" ht="24" customHeight="1">
      <c r="B43" s="48"/>
      <c r="C43" s="49" t="s">
        <v>53</v>
      </c>
      <c r="D43" s="50"/>
      <c r="E43" s="51"/>
      <c r="F43" s="50"/>
      <c r="G43" s="50"/>
      <c r="H43" s="52"/>
      <c r="I43" s="51"/>
      <c r="J43" s="50"/>
      <c r="K43" s="52"/>
      <c r="L43" s="50"/>
      <c r="M43" s="51"/>
      <c r="N43" s="50"/>
      <c r="O43" s="50"/>
      <c r="P43" s="51"/>
      <c r="Q43" s="50"/>
      <c r="R43" s="53"/>
      <c r="S43" s="53"/>
    </row>
    <row r="44" spans="2:19" ht="5.25" customHeight="1">
      <c r="B44" s="48"/>
      <c r="C44" s="55"/>
      <c r="D44" s="56"/>
      <c r="E44" s="57"/>
      <c r="F44" s="56"/>
      <c r="G44" s="56"/>
      <c r="H44" s="58"/>
      <c r="I44" s="57"/>
      <c r="J44" s="56"/>
      <c r="K44" s="58"/>
      <c r="L44" s="56"/>
      <c r="M44" s="57"/>
      <c r="N44" s="56"/>
      <c r="O44" s="56"/>
      <c r="P44" s="57"/>
      <c r="Q44" s="56"/>
      <c r="R44" s="59"/>
      <c r="S44" s="59"/>
    </row>
    <row r="45" spans="2:19" ht="12">
      <c r="B45" s="48"/>
      <c r="C45" s="55">
        <v>1998</v>
      </c>
      <c r="D45" s="60">
        <v>5923</v>
      </c>
      <c r="E45" s="61">
        <v>332</v>
      </c>
      <c r="F45" s="60">
        <v>469</v>
      </c>
      <c r="G45" s="62" t="s">
        <v>44</v>
      </c>
      <c r="H45" s="62" t="str">
        <f>IF(G45&lt;&gt;".",F45+G45,".")</f>
        <v>.</v>
      </c>
      <c r="I45" s="61">
        <f>D45+E45</f>
        <v>6255</v>
      </c>
      <c r="J45" s="60">
        <f>D45+F45</f>
        <v>6392</v>
      </c>
      <c r="K45" s="62" t="str">
        <f>IF(H45&lt;&gt;".",D45+H45,".")</f>
        <v>.</v>
      </c>
      <c r="L45" s="63">
        <f>IF(J45&lt;&gt;0,I45*100/J45,".")</f>
        <v>97.8566958698373</v>
      </c>
      <c r="M45" s="64" t="str">
        <f>IF(K45&lt;&gt;".",IF(K45&lt;&gt;0,I45*100/K45,"."),".")</f>
        <v>.</v>
      </c>
      <c r="N45" s="62">
        <f>I45-J45</f>
        <v>-137</v>
      </c>
      <c r="O45" s="62" t="str">
        <f>IF(K45&lt;&gt;".",I45-K45,".")</f>
        <v>.</v>
      </c>
      <c r="P45" s="64" t="str">
        <f>IF(D44&lt;&gt;0,(D45-D44)*100/D44,".")</f>
        <v>.</v>
      </c>
      <c r="Q45" s="63" t="str">
        <f>IF(I44&lt;&gt;0,(I45-I44)*100/I44,".")</f>
        <v>.</v>
      </c>
      <c r="R45" s="65" t="str">
        <f>IF(AND(J44&lt;&gt;0,J44&lt;&gt;"."),(J45-J44)*100/J44,".")</f>
        <v>.</v>
      </c>
      <c r="S45" s="65" t="str">
        <f>IF(AND(K44&lt;&gt;0,K44&lt;&gt;".",K45&lt;&gt;"."),(K45-K44)*100/K44,".")</f>
        <v>.</v>
      </c>
    </row>
    <row r="46" spans="2:19" ht="12">
      <c r="B46" s="48"/>
      <c r="C46" s="55">
        <v>1999</v>
      </c>
      <c r="D46" s="60">
        <v>6119</v>
      </c>
      <c r="E46" s="61">
        <v>410</v>
      </c>
      <c r="F46" s="60">
        <v>313</v>
      </c>
      <c r="G46" s="62" t="s">
        <v>44</v>
      </c>
      <c r="H46" s="62" t="str">
        <f>IF(G46&lt;&gt;".",F46+G46,".")</f>
        <v>.</v>
      </c>
      <c r="I46" s="61">
        <f>D46+E46</f>
        <v>6529</v>
      </c>
      <c r="J46" s="60">
        <f>D46+F46</f>
        <v>6432</v>
      </c>
      <c r="K46" s="62" t="str">
        <f>IF(H46&lt;&gt;".",D46+H46,".")</f>
        <v>.</v>
      </c>
      <c r="L46" s="63">
        <f>IF(J46&lt;&gt;0,I46*100/J46,".")</f>
        <v>101.50808457711443</v>
      </c>
      <c r="M46" s="64" t="str">
        <f>IF(K46&lt;&gt;".",IF(K46&lt;&gt;0,I46*100/K46,"."),".")</f>
        <v>.</v>
      </c>
      <c r="N46" s="62">
        <f>I46-J46</f>
        <v>97</v>
      </c>
      <c r="O46" s="62" t="str">
        <f>IF(K46&lt;&gt;".",I46-K46,".")</f>
        <v>.</v>
      </c>
      <c r="P46" s="64">
        <f>IF(D45&lt;&gt;0,(D46-D45)*100/D45,".")</f>
        <v>3.3091338848556475</v>
      </c>
      <c r="Q46" s="63">
        <f>IF(I45&lt;&gt;0,(I46-I45)*100/I45,".")</f>
        <v>4.380495603517186</v>
      </c>
      <c r="R46" s="65">
        <f>IF(AND(J45&lt;&gt;0,J45&lt;&gt;"."),(J46-J45)*100/J45,".")</f>
        <v>0.6257822277847309</v>
      </c>
      <c r="S46" s="65" t="str">
        <f>IF(AND(K45&lt;&gt;0,K45&lt;&gt;".",K46&lt;&gt;"."),(K46-K45)*100/K45,".")</f>
        <v>.</v>
      </c>
    </row>
    <row r="47" spans="2:19" ht="12">
      <c r="B47" s="48"/>
      <c r="C47" s="55">
        <v>2000</v>
      </c>
      <c r="D47" s="60">
        <v>5953</v>
      </c>
      <c r="E47" s="61">
        <v>342</v>
      </c>
      <c r="F47" s="60">
        <v>160</v>
      </c>
      <c r="G47" s="62" t="s">
        <v>44</v>
      </c>
      <c r="H47" s="62" t="str">
        <f>IF(G47&lt;&gt;".",F47+G47,".")</f>
        <v>.</v>
      </c>
      <c r="I47" s="61">
        <f>D47+E47</f>
        <v>6295</v>
      </c>
      <c r="J47" s="60">
        <f>D47+F47</f>
        <v>6113</v>
      </c>
      <c r="K47" s="62" t="str">
        <f>IF(H47&lt;&gt;".",D47+H47,".")</f>
        <v>.</v>
      </c>
      <c r="L47" s="63">
        <f>IF(J47&lt;&gt;0,I47*100/J47,".")</f>
        <v>102.9772615736954</v>
      </c>
      <c r="M47" s="64" t="str">
        <f>IF(K47&lt;&gt;".",IF(K47&lt;&gt;0,I47*100/K47,"."),".")</f>
        <v>.</v>
      </c>
      <c r="N47" s="62">
        <f>I47-J47</f>
        <v>182</v>
      </c>
      <c r="O47" s="62" t="str">
        <f>IF(K47&lt;&gt;".",I47-K47,".")</f>
        <v>.</v>
      </c>
      <c r="P47" s="64">
        <f>IF(D46&lt;&gt;0,(D47-D46)*100/D46,".")</f>
        <v>-2.712861578689328</v>
      </c>
      <c r="Q47" s="63">
        <f>IF(I46&lt;&gt;0,(I47-I46)*100/I46,".")</f>
        <v>-3.5840098024199722</v>
      </c>
      <c r="R47" s="65">
        <f>IF(AND(J46&lt;&gt;0,J46&lt;&gt;"."),(J47-J46)*100/J46,".")</f>
        <v>-4.95957711442786</v>
      </c>
      <c r="S47" s="65" t="str">
        <f>IF(AND(K46&lt;&gt;0,K46&lt;&gt;".",K47&lt;&gt;"."),(K47-K46)*100/K46,".")</f>
        <v>.</v>
      </c>
    </row>
    <row r="48" spans="2:19" ht="12">
      <c r="B48" s="48"/>
      <c r="C48" s="55">
        <v>2001</v>
      </c>
      <c r="D48" s="60">
        <v>6151</v>
      </c>
      <c r="E48" s="61">
        <v>307</v>
      </c>
      <c r="F48" s="60">
        <v>98</v>
      </c>
      <c r="G48" s="62" t="s">
        <v>44</v>
      </c>
      <c r="H48" s="62" t="str">
        <f>IF(G48&lt;&gt;".",F48+G48,".")</f>
        <v>.</v>
      </c>
      <c r="I48" s="61">
        <f>D48+E48</f>
        <v>6458</v>
      </c>
      <c r="J48" s="60">
        <f>D48+F48</f>
        <v>6249</v>
      </c>
      <c r="K48" s="62" t="str">
        <f>IF(H48&lt;&gt;".",D48+H48,".")</f>
        <v>.</v>
      </c>
      <c r="L48" s="63">
        <f>IF(J48&lt;&gt;0,I48*100/J48,".")</f>
        <v>103.3445351256201</v>
      </c>
      <c r="M48" s="64" t="str">
        <f>IF(K48&lt;&gt;".",IF(K48&lt;&gt;0,I48*100/K48,"."),".")</f>
        <v>.</v>
      </c>
      <c r="N48" s="62">
        <f>I48-J48</f>
        <v>209</v>
      </c>
      <c r="O48" s="62" t="str">
        <f>IF(K48&lt;&gt;".",I48-K48,".")</f>
        <v>.</v>
      </c>
      <c r="P48" s="64">
        <f>IF(D47&lt;&gt;0,(D48-D47)*100/D47,".")</f>
        <v>3.326054090374601</v>
      </c>
      <c r="Q48" s="63">
        <f>IF(I47&lt;&gt;0,(I48-I47)*100/I47,".")</f>
        <v>2.589356632247816</v>
      </c>
      <c r="R48" s="65">
        <f>IF(AND(J47&lt;&gt;0,J47&lt;&gt;"."),(J48-J47)*100/J47,".")</f>
        <v>2.2247668902339277</v>
      </c>
      <c r="S48" s="65" t="str">
        <f>IF(AND(K47&lt;&gt;0,K47&lt;&gt;".",K48&lt;&gt;"."),(K48-K47)*100/K47,".")</f>
        <v>.</v>
      </c>
    </row>
    <row r="49" spans="2:19" ht="12">
      <c r="B49" s="48"/>
      <c r="C49" s="55">
        <v>2002</v>
      </c>
      <c r="D49" s="60">
        <v>5400</v>
      </c>
      <c r="E49" s="61">
        <v>201</v>
      </c>
      <c r="F49" s="60">
        <v>208</v>
      </c>
      <c r="G49" s="62" t="s">
        <v>44</v>
      </c>
      <c r="H49" s="62" t="str">
        <f>IF(G49&lt;&gt;".",F49+G49,".")</f>
        <v>.</v>
      </c>
      <c r="I49" s="61">
        <f>D49+E49</f>
        <v>5601</v>
      </c>
      <c r="J49" s="60">
        <f>D49+F49</f>
        <v>5608</v>
      </c>
      <c r="K49" s="62" t="str">
        <f>IF(H49&lt;&gt;".",D49+H49,".")</f>
        <v>.</v>
      </c>
      <c r="L49" s="63">
        <f>IF(J49&lt;&gt;0,I49*100/J49,".")</f>
        <v>99.87517831669044</v>
      </c>
      <c r="M49" s="64" t="str">
        <f>IF(K49&lt;&gt;".",IF(K49&lt;&gt;0,I49*100/K49,"."),".")</f>
        <v>.</v>
      </c>
      <c r="N49" s="62">
        <f>I49-J49</f>
        <v>-7</v>
      </c>
      <c r="O49" s="62" t="str">
        <f>IF(K49&lt;&gt;".",I49-K49,".")</f>
        <v>.</v>
      </c>
      <c r="P49" s="64">
        <f>IF(D48&lt;&gt;0,(D49-D48)*100/D48,".")</f>
        <v>-12.209396846041294</v>
      </c>
      <c r="Q49" s="63">
        <f>IF(I48&lt;&gt;0,(I49-I48)*100/I48,".")</f>
        <v>-13.27036234128213</v>
      </c>
      <c r="R49" s="65">
        <f>IF(AND(J48&lt;&gt;0,J48&lt;&gt;"."),(J49-J48)*100/J48,".")</f>
        <v>-10.257641222595616</v>
      </c>
      <c r="S49" s="65" t="str">
        <f>IF(AND(K48&lt;&gt;0,K48&lt;&gt;".",K49&lt;&gt;"."),(K49-K48)*100/K48,".")</f>
        <v>.</v>
      </c>
    </row>
    <row r="50" spans="2:19" ht="12">
      <c r="B50" s="48"/>
      <c r="C50" s="55">
        <v>2003</v>
      </c>
      <c r="D50" s="60">
        <v>5269</v>
      </c>
      <c r="E50" s="61">
        <v>192</v>
      </c>
      <c r="F50" s="60">
        <v>673</v>
      </c>
      <c r="G50" s="62" t="s">
        <v>44</v>
      </c>
      <c r="H50" s="62" t="str">
        <f>IF(G50&lt;&gt;".",F50+G50,".")</f>
        <v>.</v>
      </c>
      <c r="I50" s="61">
        <f>D50+E50</f>
        <v>5461</v>
      </c>
      <c r="J50" s="60">
        <f>D50+F50</f>
        <v>5942</v>
      </c>
      <c r="K50" s="62" t="str">
        <f>IF(H50&lt;&gt;".",D50+H50,".")</f>
        <v>.</v>
      </c>
      <c r="L50" s="63">
        <f>IF(J50&lt;&gt;0,I50*100/J50,".")</f>
        <v>91.9050824638169</v>
      </c>
      <c r="M50" s="64" t="str">
        <f>IF(K50&lt;&gt;".",IF(K50&lt;&gt;0,I50*100/K50,"."),".")</f>
        <v>.</v>
      </c>
      <c r="N50" s="62">
        <f>I50-J50</f>
        <v>-481</v>
      </c>
      <c r="O50" s="62" t="str">
        <f>IF(K50&lt;&gt;".",I50-K50,".")</f>
        <v>.</v>
      </c>
      <c r="P50" s="64">
        <f>IF(D49&lt;&gt;0,(D50-D49)*100/D49,".")</f>
        <v>-2.425925925925926</v>
      </c>
      <c r="Q50" s="63">
        <f>IF(I49&lt;&gt;0,(I50-I49)*100/I49,".")</f>
        <v>-2.499553651133726</v>
      </c>
      <c r="R50" s="65">
        <f>IF(AND(J49&lt;&gt;0,J49&lt;&gt;"."),(J50-J49)*100/J49,".")</f>
        <v>5.955777460770328</v>
      </c>
      <c r="S50" s="65" t="str">
        <f>IF(AND(K49&lt;&gt;0,K49&lt;&gt;".",K50&lt;&gt;"."),(K50-K49)*100/K49,".")</f>
        <v>.</v>
      </c>
    </row>
    <row r="51" spans="2:19" ht="12">
      <c r="B51" s="48"/>
      <c r="C51" s="55">
        <v>2004</v>
      </c>
      <c r="D51" s="60">
        <v>5706</v>
      </c>
      <c r="E51" s="61">
        <v>228</v>
      </c>
      <c r="F51" s="60">
        <v>499</v>
      </c>
      <c r="G51" s="62" t="s">
        <v>44</v>
      </c>
      <c r="H51" s="62" t="str">
        <f>IF(G51&lt;&gt;".",F51+G51,".")</f>
        <v>.</v>
      </c>
      <c r="I51" s="61">
        <f>D51+E51</f>
        <v>5934</v>
      </c>
      <c r="J51" s="60">
        <f>D51+F51</f>
        <v>6205</v>
      </c>
      <c r="K51" s="62" t="str">
        <f>IF(H51&lt;&gt;".",D51+H51,".")</f>
        <v>.</v>
      </c>
      <c r="L51" s="63">
        <f>IF(J51&lt;&gt;0,I51*100/J51,".")</f>
        <v>95.63255439161966</v>
      </c>
      <c r="M51" s="64" t="str">
        <f>IF(K51&lt;&gt;".",IF(K51&lt;&gt;0,I51*100/K51,"."),".")</f>
        <v>.</v>
      </c>
      <c r="N51" s="62">
        <f>I51-J51</f>
        <v>-271</v>
      </c>
      <c r="O51" s="62" t="str">
        <f>IF(K51&lt;&gt;".",I51-K51,".")</f>
        <v>.</v>
      </c>
      <c r="P51" s="64">
        <f>IF(D50&lt;&gt;0,(D51-D50)*100/D50,".")</f>
        <v>8.293793888783451</v>
      </c>
      <c r="Q51" s="63">
        <f>IF(I50&lt;&gt;0,(I51-I50)*100/I50,".")</f>
        <v>8.661417322834646</v>
      </c>
      <c r="R51" s="65">
        <f>IF(AND(J50&lt;&gt;0,J50&lt;&gt;"."),(J51-J50)*100/J50,".")</f>
        <v>4.426119151800741</v>
      </c>
      <c r="S51" s="65" t="str">
        <f>IF(AND(K50&lt;&gt;0,K50&lt;&gt;".",K51&lt;&gt;"."),(K51-K50)*100/K50,".")</f>
        <v>.</v>
      </c>
    </row>
    <row r="52" spans="2:19" ht="12">
      <c r="B52" s="48"/>
      <c r="C52" s="55">
        <v>2005</v>
      </c>
      <c r="D52" s="60">
        <v>5486</v>
      </c>
      <c r="E52" s="61">
        <v>118</v>
      </c>
      <c r="F52" s="60">
        <v>386</v>
      </c>
      <c r="G52" s="62" t="s">
        <v>44</v>
      </c>
      <c r="H52" s="62" t="str">
        <f>IF(G52&lt;&gt;".",F52+G52,".")</f>
        <v>.</v>
      </c>
      <c r="I52" s="61">
        <f>D52+E52</f>
        <v>5604</v>
      </c>
      <c r="J52" s="60">
        <f>D52+F52</f>
        <v>5872</v>
      </c>
      <c r="K52" s="62" t="str">
        <f>IF(H52&lt;&gt;".",D52+H52,".")</f>
        <v>.</v>
      </c>
      <c r="L52" s="63">
        <f>IF(J52&lt;&gt;0,I52*100/J52,".")</f>
        <v>95.43596730245231</v>
      </c>
      <c r="M52" s="64" t="str">
        <f>IF(K52&lt;&gt;".",IF(K52&lt;&gt;0,I52*100/K52,"."),".")</f>
        <v>.</v>
      </c>
      <c r="N52" s="62">
        <f>I52-J52</f>
        <v>-268</v>
      </c>
      <c r="O52" s="62" t="str">
        <f>IF(K52&lt;&gt;".",I52-K52,".")</f>
        <v>.</v>
      </c>
      <c r="P52" s="64">
        <f>IF(D51&lt;&gt;0,(D52-D51)*100/D51,".")</f>
        <v>-3.8555906063792498</v>
      </c>
      <c r="Q52" s="63">
        <f>IF(I51&lt;&gt;0,(I52-I51)*100/I51,".")</f>
        <v>-5.5611729019211324</v>
      </c>
      <c r="R52" s="65">
        <f>IF(AND(J51&lt;&gt;0,J51&lt;&gt;"."),(J52-J51)*100/J51,".")</f>
        <v>-5.366639806607575</v>
      </c>
      <c r="S52" s="65" t="str">
        <f>IF(AND(K51&lt;&gt;0,K51&lt;&gt;".",K52&lt;&gt;"."),(K52-K51)*100/K51,".")</f>
        <v>.</v>
      </c>
    </row>
    <row r="53" spans="2:19" ht="12">
      <c r="B53" s="48"/>
      <c r="C53" s="55">
        <v>2006</v>
      </c>
      <c r="D53" s="60">
        <v>5537</v>
      </c>
      <c r="E53" s="61">
        <v>77</v>
      </c>
      <c r="F53" s="60">
        <v>706</v>
      </c>
      <c r="G53" s="62" t="s">
        <v>44</v>
      </c>
      <c r="H53" s="62" t="str">
        <f>IF(G53&lt;&gt;".",F53+G53,".")</f>
        <v>.</v>
      </c>
      <c r="I53" s="61">
        <f>D53+E53</f>
        <v>5614</v>
      </c>
      <c r="J53" s="60">
        <f>D53+F53</f>
        <v>6243</v>
      </c>
      <c r="K53" s="62" t="str">
        <f>IF(H53&lt;&gt;".",D53+H53,".")</f>
        <v>.</v>
      </c>
      <c r="L53" s="63">
        <f>IF(J53&lt;&gt;0,I53*100/J53,".")</f>
        <v>89.92471568156336</v>
      </c>
      <c r="M53" s="64" t="str">
        <f>IF(K53&lt;&gt;".",IF(K53&lt;&gt;0,I53*100/K53,"."),".")</f>
        <v>.</v>
      </c>
      <c r="N53" s="62">
        <f>I53-J53</f>
        <v>-629</v>
      </c>
      <c r="O53" s="62" t="str">
        <f>IF(K53&lt;&gt;".",I53-K53,".")</f>
        <v>.</v>
      </c>
      <c r="P53" s="64">
        <f>IF(D52&lt;&gt;0,(D53-D52)*100/D52,".")</f>
        <v>0.9296390812978491</v>
      </c>
      <c r="Q53" s="63">
        <f>IF(I52&lt;&gt;0,(I53-I52)*100/I52,".")</f>
        <v>0.17844396859386152</v>
      </c>
      <c r="R53" s="65">
        <f>IF(AND(J52&lt;&gt;0,J52&lt;&gt;"."),(J53-J52)*100/J52,".")</f>
        <v>6.318119891008174</v>
      </c>
      <c r="S53" s="65" t="str">
        <f>IF(AND(K52&lt;&gt;0,K52&lt;&gt;".",K53&lt;&gt;"."),(K53-K52)*100/K52,".")</f>
        <v>.</v>
      </c>
    </row>
    <row r="54" spans="2:19" ht="12">
      <c r="B54" s="48"/>
      <c r="C54" s="55">
        <v>2007</v>
      </c>
      <c r="D54" s="60">
        <v>6332</v>
      </c>
      <c r="E54" s="61">
        <v>313</v>
      </c>
      <c r="F54" s="60">
        <v>338</v>
      </c>
      <c r="G54" s="62">
        <v>1536</v>
      </c>
      <c r="H54" s="62">
        <f>IF(G54&lt;&gt;".",F54+G54,".")</f>
        <v>1874</v>
      </c>
      <c r="I54" s="61">
        <f>D54+E54</f>
        <v>6645</v>
      </c>
      <c r="J54" s="60">
        <f>D54+F54</f>
        <v>6670</v>
      </c>
      <c r="K54" s="62">
        <f>IF(H54&lt;&gt;".",D54+H54,".")</f>
        <v>8206</v>
      </c>
      <c r="L54" s="63">
        <f>IF(J54&lt;&gt;0,I54*100/J54,".")</f>
        <v>99.62518740629685</v>
      </c>
      <c r="M54" s="64">
        <f>IF(K54&lt;&gt;".",IF(K54&lt;&gt;0,I54*100/K54,"."),".")</f>
        <v>80.9773336582988</v>
      </c>
      <c r="N54" s="62">
        <f>I54-J54</f>
        <v>-25</v>
      </c>
      <c r="O54" s="62">
        <f>IF(K54&lt;&gt;".",I54-K54,".")</f>
        <v>-1561</v>
      </c>
      <c r="P54" s="64">
        <f>IF(D53&lt;&gt;0,(D54-D53)*100/D53,".")</f>
        <v>14.357955571609175</v>
      </c>
      <c r="Q54" s="63">
        <f>IF(I53&lt;&gt;0,(I54-I53)*100/I53,".")</f>
        <v>18.36480228001425</v>
      </c>
      <c r="R54" s="65">
        <f>IF(AND(J53&lt;&gt;0,J53&lt;&gt;"."),(J54-J53)*100/J53,".")</f>
        <v>6.839660419670031</v>
      </c>
      <c r="S54" s="65" t="str">
        <f>IF(AND(K53&lt;&gt;0,K53&lt;&gt;".",K54&lt;&gt;"."),(K54-K53)*100/K53,".")</f>
        <v>.</v>
      </c>
    </row>
    <row r="55" spans="2:19" ht="12">
      <c r="B55" s="48"/>
      <c r="C55" s="55">
        <v>2008</v>
      </c>
      <c r="D55" s="60">
        <v>6222</v>
      </c>
      <c r="E55" s="61">
        <v>86</v>
      </c>
      <c r="F55" s="60">
        <v>128</v>
      </c>
      <c r="G55" s="62">
        <v>1385</v>
      </c>
      <c r="H55" s="62">
        <f>IF(G55&lt;&gt;".",F55+G55,".")</f>
        <v>1513</v>
      </c>
      <c r="I55" s="61">
        <f>D55+E55</f>
        <v>6308</v>
      </c>
      <c r="J55" s="60">
        <f>D55+F55</f>
        <v>6350</v>
      </c>
      <c r="K55" s="62">
        <f>IF(H55&lt;&gt;".",D55+H55,".")</f>
        <v>7735</v>
      </c>
      <c r="L55" s="63">
        <f>IF(J55&lt;&gt;0,I55*100/J55,".")</f>
        <v>99.33858267716535</v>
      </c>
      <c r="M55" s="64">
        <f>IF(K55&lt;&gt;".",IF(K55&lt;&gt;0,I55*100/K55,"."),".")</f>
        <v>81.5513897866839</v>
      </c>
      <c r="N55" s="62">
        <f>I55-J55</f>
        <v>-42</v>
      </c>
      <c r="O55" s="62">
        <f>IF(K55&lt;&gt;".",I55-K55,".")</f>
        <v>-1427</v>
      </c>
      <c r="P55" s="64">
        <f>IF(D54&lt;&gt;0,(D55-D54)*100/D54,".")</f>
        <v>-1.737207833228048</v>
      </c>
      <c r="Q55" s="63">
        <f>IF(I54&lt;&gt;0,(I55-I54)*100/I54,".")</f>
        <v>-5.071482317531979</v>
      </c>
      <c r="R55" s="65">
        <f>IF(AND(J54&lt;&gt;0,J54&lt;&gt;"."),(J55-J54)*100/J54,".")</f>
        <v>-4.7976011994003</v>
      </c>
      <c r="S55" s="65">
        <f>IF(AND(K54&lt;&gt;0,K54&lt;&gt;".",K55&lt;&gt;"."),(K55-K54)*100/K54,".")</f>
        <v>-5.739702656592737</v>
      </c>
    </row>
    <row r="56" spans="2:19" ht="12">
      <c r="B56" s="48"/>
      <c r="C56" s="55">
        <v>2009</v>
      </c>
      <c r="D56" s="60">
        <v>5695</v>
      </c>
      <c r="E56" s="61">
        <v>166</v>
      </c>
      <c r="F56" s="60">
        <v>109</v>
      </c>
      <c r="G56" s="62">
        <v>863</v>
      </c>
      <c r="H56" s="62">
        <f>IF(G56&lt;&gt;".",F56+G56,".")</f>
        <v>972</v>
      </c>
      <c r="I56" s="61">
        <f>D56+E56</f>
        <v>5861</v>
      </c>
      <c r="J56" s="60">
        <f>D56+F56</f>
        <v>5804</v>
      </c>
      <c r="K56" s="62">
        <f>IF(H56&lt;&gt;".",D56+H56,".")</f>
        <v>6667</v>
      </c>
      <c r="L56" s="63">
        <f>IF(J56&lt;&gt;0,I56*100/J56,".")</f>
        <v>100.98208132322536</v>
      </c>
      <c r="M56" s="64">
        <f>IF(K56&lt;&gt;".",IF(K56&lt;&gt;0,I56*100/K56,"."),".")</f>
        <v>87.91060446977652</v>
      </c>
      <c r="N56" s="62">
        <f>I56-J56</f>
        <v>57</v>
      </c>
      <c r="O56" s="62">
        <f>IF(K56&lt;&gt;".",I56-K56,".")</f>
        <v>-806</v>
      </c>
      <c r="P56" s="64">
        <f>IF(D55&lt;&gt;0,(D56-D55)*100/D55,".")</f>
        <v>-8.469945355191257</v>
      </c>
      <c r="Q56" s="63">
        <f>IF(I55&lt;&gt;0,(I56-I55)*100/I55,".")</f>
        <v>-7.086239695624604</v>
      </c>
      <c r="R56" s="65">
        <f>IF(AND(J55&lt;&gt;0,J55&lt;&gt;"."),(J56-J55)*100/J55,".")</f>
        <v>-8.598425196850394</v>
      </c>
      <c r="S56" s="65">
        <f>IF(AND(K55&lt;&gt;0,K55&lt;&gt;".",K56&lt;&gt;"."),(K56-K55)*100/K55,".")</f>
        <v>-13.80736910148675</v>
      </c>
    </row>
    <row r="57" spans="2:19" ht="12">
      <c r="B57" s="48"/>
      <c r="C57" s="55">
        <v>2010</v>
      </c>
      <c r="D57" s="60">
        <v>5889</v>
      </c>
      <c r="E57" s="61">
        <v>212</v>
      </c>
      <c r="F57" s="60">
        <v>61</v>
      </c>
      <c r="G57" s="62">
        <v>1137</v>
      </c>
      <c r="H57" s="62">
        <f>IF(G57&lt;&gt;".",F57+G57,".")</f>
        <v>1198</v>
      </c>
      <c r="I57" s="61">
        <f>D57+E57</f>
        <v>6101</v>
      </c>
      <c r="J57" s="60">
        <f>D57+F57</f>
        <v>5950</v>
      </c>
      <c r="K57" s="62">
        <f>IF(H57&lt;&gt;".",D57+H57,".")</f>
        <v>7087</v>
      </c>
      <c r="L57" s="63">
        <f>IF(J57&lt;&gt;0,I57*100/J57,".")</f>
        <v>102.53781512605042</v>
      </c>
      <c r="M57" s="64">
        <f>IF(K57&lt;&gt;".",IF(K57&lt;&gt;0,I57*100/K57,"."),".")</f>
        <v>86.08720191900663</v>
      </c>
      <c r="N57" s="62">
        <f>I57-J57</f>
        <v>151</v>
      </c>
      <c r="O57" s="62">
        <f>IF(K57&lt;&gt;".",I57-K57,".")</f>
        <v>-986</v>
      </c>
      <c r="P57" s="64">
        <f>IF(D56&lt;&gt;0,(D57-D56)*100/D56,".")</f>
        <v>3.4064969271290604</v>
      </c>
      <c r="Q57" s="63">
        <f>IF(I56&lt;&gt;0,(I57-I56)*100/I56,".")</f>
        <v>4.094864357618154</v>
      </c>
      <c r="R57" s="65">
        <f>IF(AND(J56&lt;&gt;0,J56&lt;&gt;"."),(J57-J56)*100/J56,".")</f>
        <v>2.5155065472088216</v>
      </c>
      <c r="S57" s="65">
        <f>IF(AND(K56&lt;&gt;0,K56&lt;&gt;".",K57&lt;&gt;"."),(K57-K56)*100/K56,".")</f>
        <v>6.299685015749213</v>
      </c>
    </row>
    <row r="58" spans="2:19" ht="18.75" customHeight="1">
      <c r="B58" s="48"/>
      <c r="C58" s="55"/>
      <c r="D58" s="60"/>
      <c r="E58" s="61"/>
      <c r="F58" s="60"/>
      <c r="G58" s="62"/>
      <c r="H58" s="62"/>
      <c r="I58" s="61"/>
      <c r="J58" s="60"/>
      <c r="K58" s="62"/>
      <c r="L58" s="63"/>
      <c r="M58" s="64"/>
      <c r="N58" s="62"/>
      <c r="O58" s="62"/>
      <c r="P58" s="64"/>
      <c r="Q58" s="63"/>
      <c r="R58" s="65"/>
      <c r="S58" s="65"/>
    </row>
    <row r="59" spans="2:19" ht="24" customHeight="1">
      <c r="B59" s="48"/>
      <c r="C59" s="49" t="s">
        <v>54</v>
      </c>
      <c r="D59" s="50"/>
      <c r="E59" s="51"/>
      <c r="F59" s="50"/>
      <c r="G59" s="50"/>
      <c r="H59" s="52"/>
      <c r="I59" s="51"/>
      <c r="J59" s="50"/>
      <c r="K59" s="52"/>
      <c r="L59" s="50"/>
      <c r="M59" s="51"/>
      <c r="N59" s="50"/>
      <c r="O59" s="50"/>
      <c r="P59" s="51"/>
      <c r="Q59" s="50"/>
      <c r="R59" s="53"/>
      <c r="S59" s="53"/>
    </row>
    <row r="60" spans="2:19" ht="5.25" customHeight="1">
      <c r="B60" s="48"/>
      <c r="C60" s="55"/>
      <c r="D60" s="56"/>
      <c r="E60" s="57"/>
      <c r="F60" s="56"/>
      <c r="G60" s="56"/>
      <c r="H60" s="58"/>
      <c r="I60" s="57"/>
      <c r="J60" s="56"/>
      <c r="K60" s="58"/>
      <c r="L60" s="56"/>
      <c r="M60" s="57"/>
      <c r="N60" s="56"/>
      <c r="O60" s="56"/>
      <c r="P60" s="57"/>
      <c r="Q60" s="56"/>
      <c r="R60" s="59"/>
      <c r="S60" s="59"/>
    </row>
    <row r="61" spans="2:19" ht="12">
      <c r="B61" s="48"/>
      <c r="C61" s="55">
        <v>1998</v>
      </c>
      <c r="D61" s="60">
        <v>9774</v>
      </c>
      <c r="E61" s="61">
        <v>906</v>
      </c>
      <c r="F61" s="60">
        <v>340</v>
      </c>
      <c r="G61" s="62" t="s">
        <v>44</v>
      </c>
      <c r="H61" s="62" t="str">
        <f>IF(G61&lt;&gt;".",F61+G61,".")</f>
        <v>.</v>
      </c>
      <c r="I61" s="61">
        <f>D61+E61</f>
        <v>10680</v>
      </c>
      <c r="J61" s="60">
        <f>D61+F61</f>
        <v>10114</v>
      </c>
      <c r="K61" s="62" t="str">
        <f>IF(H61&lt;&gt;".",D61+H61,".")</f>
        <v>.</v>
      </c>
      <c r="L61" s="63">
        <f>IF(J61&lt;&gt;0,I61*100/J61,".")</f>
        <v>105.5962032825786</v>
      </c>
      <c r="M61" s="64" t="str">
        <f>IF(K61&lt;&gt;".",IF(K61&lt;&gt;0,I61*100/K61,"."),".")</f>
        <v>.</v>
      </c>
      <c r="N61" s="62">
        <f>I61-J61</f>
        <v>566</v>
      </c>
      <c r="O61" s="62" t="str">
        <f>IF(K61&lt;&gt;".",I61-K61,".")</f>
        <v>.</v>
      </c>
      <c r="P61" s="64" t="str">
        <f>IF(D60&lt;&gt;0,(D61-D60)*100/D60,".")</f>
        <v>.</v>
      </c>
      <c r="Q61" s="63" t="str">
        <f>IF(I60&lt;&gt;0,(I61-I60)*100/I60,".")</f>
        <v>.</v>
      </c>
      <c r="R61" s="65" t="str">
        <f>IF(AND(J60&lt;&gt;0,J60&lt;&gt;"."),(J61-J60)*100/J60,".")</f>
        <v>.</v>
      </c>
      <c r="S61" s="65" t="str">
        <f>IF(AND(K60&lt;&gt;0,K60&lt;&gt;".",K61&lt;&gt;"."),(K61-K60)*100/K60,".")</f>
        <v>.</v>
      </c>
    </row>
    <row r="62" spans="2:19" ht="12">
      <c r="B62" s="48"/>
      <c r="C62" s="55">
        <v>1999</v>
      </c>
      <c r="D62" s="60">
        <v>10469</v>
      </c>
      <c r="E62" s="61">
        <v>570</v>
      </c>
      <c r="F62" s="60">
        <v>350</v>
      </c>
      <c r="G62" s="62" t="s">
        <v>44</v>
      </c>
      <c r="H62" s="62" t="str">
        <f>IF(G62&lt;&gt;".",F62+G62,".")</f>
        <v>.</v>
      </c>
      <c r="I62" s="61">
        <f>D62+E62</f>
        <v>11039</v>
      </c>
      <c r="J62" s="60">
        <f>D62+F62</f>
        <v>10819</v>
      </c>
      <c r="K62" s="62" t="str">
        <f>IF(H62&lt;&gt;".",D62+H62,".")</f>
        <v>.</v>
      </c>
      <c r="L62" s="63">
        <f>IF(J62&lt;&gt;0,I62*100/J62,".")</f>
        <v>102.03345965431186</v>
      </c>
      <c r="M62" s="64" t="str">
        <f>IF(K62&lt;&gt;".",IF(K62&lt;&gt;0,I62*100/K62,"."),".")</f>
        <v>.</v>
      </c>
      <c r="N62" s="62">
        <f>I62-J62</f>
        <v>220</v>
      </c>
      <c r="O62" s="62" t="str">
        <f>IF(K62&lt;&gt;".",I62-K62,".")</f>
        <v>.</v>
      </c>
      <c r="P62" s="64">
        <f>IF(D61&lt;&gt;0,(D62-D61)*100/D61,".")</f>
        <v>7.1107018620830775</v>
      </c>
      <c r="Q62" s="63">
        <f>IF(I61&lt;&gt;0,(I62-I61)*100/I61,".")</f>
        <v>3.3614232209737827</v>
      </c>
      <c r="R62" s="65">
        <f>IF(AND(J61&lt;&gt;0,J61&lt;&gt;"."),(J62-J61)*100/J61,".")</f>
        <v>6.970535890844374</v>
      </c>
      <c r="S62" s="65" t="str">
        <f>IF(AND(K61&lt;&gt;0,K61&lt;&gt;".",K62&lt;&gt;"."),(K62-K61)*100/K61,".")</f>
        <v>.</v>
      </c>
    </row>
    <row r="63" spans="2:19" ht="12">
      <c r="B63" s="48"/>
      <c r="C63" s="55">
        <v>2000</v>
      </c>
      <c r="D63" s="60">
        <v>10441</v>
      </c>
      <c r="E63" s="61">
        <v>534</v>
      </c>
      <c r="F63" s="60">
        <v>175</v>
      </c>
      <c r="G63" s="62" t="s">
        <v>44</v>
      </c>
      <c r="H63" s="62" t="str">
        <f>IF(G63&lt;&gt;".",F63+G63,".")</f>
        <v>.</v>
      </c>
      <c r="I63" s="61">
        <f>D63+E63</f>
        <v>10975</v>
      </c>
      <c r="J63" s="60">
        <f>D63+F63</f>
        <v>10616</v>
      </c>
      <c r="K63" s="62" t="str">
        <f>IF(H63&lt;&gt;".",D63+H63,".")</f>
        <v>.</v>
      </c>
      <c r="L63" s="63">
        <f>IF(J63&lt;&gt;0,I63*100/J63,".")</f>
        <v>103.38168801808591</v>
      </c>
      <c r="M63" s="64" t="str">
        <f>IF(K63&lt;&gt;".",IF(K63&lt;&gt;0,I63*100/K63,"."),".")</f>
        <v>.</v>
      </c>
      <c r="N63" s="62">
        <f>I63-J63</f>
        <v>359</v>
      </c>
      <c r="O63" s="62" t="str">
        <f>IF(K63&lt;&gt;".",I63-K63,".")</f>
        <v>.</v>
      </c>
      <c r="P63" s="64">
        <f>IF(D62&lt;&gt;0,(D63-D62)*100/D62,".")</f>
        <v>-0.2674562995510555</v>
      </c>
      <c r="Q63" s="63">
        <f>IF(I62&lt;&gt;0,(I63-I62)*100/I62,".")</f>
        <v>-0.5797626596612012</v>
      </c>
      <c r="R63" s="65">
        <f>IF(AND(J62&lt;&gt;0,J62&lt;&gt;"."),(J63-J62)*100/J62,".")</f>
        <v>-1.8763286810241242</v>
      </c>
      <c r="S63" s="65" t="str">
        <f>IF(AND(K62&lt;&gt;0,K62&lt;&gt;".",K63&lt;&gt;"."),(K63-K62)*100/K62,".")</f>
        <v>.</v>
      </c>
    </row>
    <row r="64" spans="2:19" ht="12">
      <c r="B64" s="48"/>
      <c r="C64" s="55">
        <v>2001</v>
      </c>
      <c r="D64" s="60">
        <v>10682</v>
      </c>
      <c r="E64" s="61">
        <v>608</v>
      </c>
      <c r="F64" s="60">
        <v>127</v>
      </c>
      <c r="G64" s="62" t="s">
        <v>44</v>
      </c>
      <c r="H64" s="62" t="str">
        <f>IF(G64&lt;&gt;".",F64+G64,".")</f>
        <v>.</v>
      </c>
      <c r="I64" s="61">
        <f>D64+E64</f>
        <v>11290</v>
      </c>
      <c r="J64" s="60">
        <f>D64+F64</f>
        <v>10809</v>
      </c>
      <c r="K64" s="62" t="str">
        <f>IF(H64&lt;&gt;".",D64+H64,".")</f>
        <v>.</v>
      </c>
      <c r="L64" s="63">
        <f>IF(J64&lt;&gt;0,I64*100/J64,".")</f>
        <v>104.44999537422518</v>
      </c>
      <c r="M64" s="64" t="str">
        <f>IF(K64&lt;&gt;".",IF(K64&lt;&gt;0,I64*100/K64,"."),".")</f>
        <v>.</v>
      </c>
      <c r="N64" s="62">
        <f>I64-J64</f>
        <v>481</v>
      </c>
      <c r="O64" s="62" t="str">
        <f>IF(K64&lt;&gt;".",I64-K64,".")</f>
        <v>.</v>
      </c>
      <c r="P64" s="64">
        <f>IF(D63&lt;&gt;0,(D64-D63)*100/D63,".")</f>
        <v>2.3082080260511444</v>
      </c>
      <c r="Q64" s="63">
        <f>IF(I63&lt;&gt;0,(I64-I63)*100/I63,".")</f>
        <v>2.870159453302961</v>
      </c>
      <c r="R64" s="65">
        <f>IF(AND(J63&lt;&gt;0,J63&lt;&gt;"."),(J64-J63)*100/J63,".")</f>
        <v>1.818010550113037</v>
      </c>
      <c r="S64" s="65" t="str">
        <f>IF(AND(K63&lt;&gt;0,K63&lt;&gt;".",K64&lt;&gt;"."),(K64-K63)*100/K63,".")</f>
        <v>.</v>
      </c>
    </row>
    <row r="65" spans="2:19" ht="12">
      <c r="B65" s="48"/>
      <c r="C65" s="55">
        <v>2002</v>
      </c>
      <c r="D65" s="60">
        <v>9665</v>
      </c>
      <c r="E65" s="61">
        <v>341</v>
      </c>
      <c r="F65" s="60">
        <v>82</v>
      </c>
      <c r="G65" s="62" t="s">
        <v>44</v>
      </c>
      <c r="H65" s="62" t="str">
        <f>IF(G65&lt;&gt;".",F65+G65,".")</f>
        <v>.</v>
      </c>
      <c r="I65" s="61">
        <f>D65+E65</f>
        <v>10006</v>
      </c>
      <c r="J65" s="60">
        <f>D65+F65</f>
        <v>9747</v>
      </c>
      <c r="K65" s="62" t="str">
        <f>IF(H65&lt;&gt;".",D65+H65,".")</f>
        <v>.</v>
      </c>
      <c r="L65" s="63">
        <f>IF(J65&lt;&gt;0,I65*100/J65,".")</f>
        <v>102.6572278649841</v>
      </c>
      <c r="M65" s="64" t="str">
        <f>IF(K65&lt;&gt;".",IF(K65&lt;&gt;0,I65*100/K65,"."),".")</f>
        <v>.</v>
      </c>
      <c r="N65" s="62">
        <f>I65-J65</f>
        <v>259</v>
      </c>
      <c r="O65" s="62" t="str">
        <f>IF(K65&lt;&gt;".",I65-K65,".")</f>
        <v>.</v>
      </c>
      <c r="P65" s="64">
        <f>IF(D64&lt;&gt;0,(D65-D64)*100/D64,".")</f>
        <v>-9.520689009548773</v>
      </c>
      <c r="Q65" s="63">
        <f>IF(I64&lt;&gt;0,(I65-I64)*100/I64,".")</f>
        <v>-11.372896368467671</v>
      </c>
      <c r="R65" s="65">
        <f>IF(AND(J64&lt;&gt;0,J64&lt;&gt;"."),(J65-J64)*100/J64,".")</f>
        <v>-9.825145711906744</v>
      </c>
      <c r="S65" s="65" t="str">
        <f>IF(AND(K64&lt;&gt;0,K64&lt;&gt;".",K65&lt;&gt;"."),(K65-K64)*100/K64,".")</f>
        <v>.</v>
      </c>
    </row>
    <row r="66" spans="2:19" ht="12">
      <c r="B66" s="48"/>
      <c r="C66" s="55">
        <v>2003</v>
      </c>
      <c r="D66" s="60">
        <v>9228</v>
      </c>
      <c r="E66" s="61">
        <v>258</v>
      </c>
      <c r="F66" s="60">
        <v>220</v>
      </c>
      <c r="G66" s="62" t="s">
        <v>44</v>
      </c>
      <c r="H66" s="62" t="str">
        <f>IF(G66&lt;&gt;".",F66+G66,".")</f>
        <v>.</v>
      </c>
      <c r="I66" s="61">
        <f>D66+E66</f>
        <v>9486</v>
      </c>
      <c r="J66" s="60">
        <f>D66+F66</f>
        <v>9448</v>
      </c>
      <c r="K66" s="62" t="str">
        <f>IF(H66&lt;&gt;".",D66+H66,".")</f>
        <v>.</v>
      </c>
      <c r="L66" s="63">
        <f>IF(J66&lt;&gt;0,I66*100/J66,".")</f>
        <v>100.4022015241321</v>
      </c>
      <c r="M66" s="64" t="str">
        <f>IF(K66&lt;&gt;".",IF(K66&lt;&gt;0,I66*100/K66,"."),".")</f>
        <v>.</v>
      </c>
      <c r="N66" s="62">
        <f>I66-J66</f>
        <v>38</v>
      </c>
      <c r="O66" s="62" t="str">
        <f>IF(K66&lt;&gt;".",I66-K66,".")</f>
        <v>.</v>
      </c>
      <c r="P66" s="64">
        <f>IF(D65&lt;&gt;0,(D66-D65)*100/D65,".")</f>
        <v>-4.521469218830833</v>
      </c>
      <c r="Q66" s="63">
        <f>IF(I65&lt;&gt;0,(I66-I65)*100/I65,".")</f>
        <v>-5.1968818708774736</v>
      </c>
      <c r="R66" s="65">
        <f>IF(AND(J65&lt;&gt;0,J65&lt;&gt;"."),(J66-J65)*100/J65,".")</f>
        <v>-3.0676105468349237</v>
      </c>
      <c r="S66" s="65" t="str">
        <f>IF(AND(K65&lt;&gt;0,K65&lt;&gt;".",K66&lt;&gt;"."),(K66-K65)*100/K65,".")</f>
        <v>.</v>
      </c>
    </row>
    <row r="67" spans="2:19" ht="12">
      <c r="B67" s="48"/>
      <c r="C67" s="55">
        <v>2004</v>
      </c>
      <c r="D67" s="60">
        <v>9545</v>
      </c>
      <c r="E67" s="61">
        <v>169</v>
      </c>
      <c r="F67" s="60">
        <v>246</v>
      </c>
      <c r="G67" s="62" t="s">
        <v>44</v>
      </c>
      <c r="H67" s="62" t="str">
        <f>IF(G67&lt;&gt;".",F67+G67,".")</f>
        <v>.</v>
      </c>
      <c r="I67" s="61">
        <f>D67+E67</f>
        <v>9714</v>
      </c>
      <c r="J67" s="60">
        <f>D67+F67</f>
        <v>9791</v>
      </c>
      <c r="K67" s="62" t="str">
        <f>IF(H67&lt;&gt;".",D67+H67,".")</f>
        <v>.</v>
      </c>
      <c r="L67" s="63">
        <f>IF(J67&lt;&gt;0,I67*100/J67,".")</f>
        <v>99.21356347666224</v>
      </c>
      <c r="M67" s="64" t="str">
        <f>IF(K67&lt;&gt;".",IF(K67&lt;&gt;0,I67*100/K67,"."),".")</f>
        <v>.</v>
      </c>
      <c r="N67" s="62">
        <f>I67-J67</f>
        <v>-77</v>
      </c>
      <c r="O67" s="62" t="str">
        <f>IF(K67&lt;&gt;".",I67-K67,".")</f>
        <v>.</v>
      </c>
      <c r="P67" s="64">
        <f>IF(D66&lt;&gt;0,(D67-D66)*100/D66,".")</f>
        <v>3.435197225834417</v>
      </c>
      <c r="Q67" s="63">
        <f>IF(I66&lt;&gt;0,(I67-I66)*100/I66,".")</f>
        <v>2.4035420619860846</v>
      </c>
      <c r="R67" s="65">
        <f>IF(AND(J66&lt;&gt;0,J66&lt;&gt;"."),(J67-J66)*100/J66,".")</f>
        <v>3.6303979678238782</v>
      </c>
      <c r="S67" s="65" t="str">
        <f>IF(AND(K66&lt;&gt;0,K66&lt;&gt;".",K67&lt;&gt;"."),(K67-K66)*100/K66,".")</f>
        <v>.</v>
      </c>
    </row>
    <row r="68" spans="2:19" ht="12">
      <c r="B68" s="48"/>
      <c r="C68" s="55">
        <v>2005</v>
      </c>
      <c r="D68" s="60">
        <v>9224</v>
      </c>
      <c r="E68" s="61">
        <v>241</v>
      </c>
      <c r="F68" s="60">
        <v>280</v>
      </c>
      <c r="G68" s="62" t="s">
        <v>44</v>
      </c>
      <c r="H68" s="62" t="str">
        <f>IF(G68&lt;&gt;".",F68+G68,".")</f>
        <v>.</v>
      </c>
      <c r="I68" s="61">
        <f>D68+E68</f>
        <v>9465</v>
      </c>
      <c r="J68" s="60">
        <f>D68+F68</f>
        <v>9504</v>
      </c>
      <c r="K68" s="62" t="str">
        <f>IF(H68&lt;&gt;".",D68+H68,".")</f>
        <v>.</v>
      </c>
      <c r="L68" s="63">
        <f>IF(J68&lt;&gt;0,I68*100/J68,".")</f>
        <v>99.58964646464646</v>
      </c>
      <c r="M68" s="64" t="str">
        <f>IF(K68&lt;&gt;".",IF(K68&lt;&gt;0,I68*100/K68,"."),".")</f>
        <v>.</v>
      </c>
      <c r="N68" s="62">
        <f>I68-J68</f>
        <v>-39</v>
      </c>
      <c r="O68" s="62" t="str">
        <f>IF(K68&lt;&gt;".",I68-K68,".")</f>
        <v>.</v>
      </c>
      <c r="P68" s="64">
        <f>IF(D67&lt;&gt;0,(D68-D67)*100/D67,".")</f>
        <v>-3.3630172865374544</v>
      </c>
      <c r="Q68" s="63">
        <f>IF(I67&lt;&gt;0,(I68-I67)*100/I67,".")</f>
        <v>-2.5633106856084003</v>
      </c>
      <c r="R68" s="65">
        <f>IF(AND(J67&lt;&gt;0,J67&lt;&gt;"."),(J68-J67)*100/J67,".")</f>
        <v>-2.9312634051680115</v>
      </c>
      <c r="S68" s="65" t="str">
        <f>IF(AND(K67&lt;&gt;0,K67&lt;&gt;".",K68&lt;&gt;"."),(K68-K67)*100/K67,".")</f>
        <v>.</v>
      </c>
    </row>
    <row r="69" spans="2:19" ht="12">
      <c r="B69" s="48"/>
      <c r="C69" s="55">
        <v>2006</v>
      </c>
      <c r="D69" s="60">
        <v>9855</v>
      </c>
      <c r="E69" s="61">
        <v>367</v>
      </c>
      <c r="F69" s="60">
        <v>620</v>
      </c>
      <c r="G69" s="62" t="s">
        <v>44</v>
      </c>
      <c r="H69" s="62" t="str">
        <f>IF(G69&lt;&gt;".",F69+G69,".")</f>
        <v>.</v>
      </c>
      <c r="I69" s="61">
        <f>D69+E69</f>
        <v>10222</v>
      </c>
      <c r="J69" s="60">
        <f>D69+F69</f>
        <v>10475</v>
      </c>
      <c r="K69" s="62" t="str">
        <f>IF(H69&lt;&gt;".",D69+H69,".")</f>
        <v>.</v>
      </c>
      <c r="L69" s="63">
        <f>IF(J69&lt;&gt;0,I69*100/J69,".")</f>
        <v>97.58472553699283</v>
      </c>
      <c r="M69" s="64" t="str">
        <f>IF(K69&lt;&gt;".",IF(K69&lt;&gt;0,I69*100/K69,"."),".")</f>
        <v>.</v>
      </c>
      <c r="N69" s="62">
        <f>I69-J69</f>
        <v>-253</v>
      </c>
      <c r="O69" s="62" t="str">
        <f>IF(K69&lt;&gt;".",I69-K69,".")</f>
        <v>.</v>
      </c>
      <c r="P69" s="64">
        <f>IF(D68&lt;&gt;0,(D69-D68)*100/D68,".")</f>
        <v>6.840849956634866</v>
      </c>
      <c r="Q69" s="63">
        <f>IF(I68&lt;&gt;0,(I69-I68)*100/I68,".")</f>
        <v>7.997886951928156</v>
      </c>
      <c r="R69" s="65">
        <f>IF(AND(J68&lt;&gt;0,J68&lt;&gt;"."),(J69-J68)*100/J68,".")</f>
        <v>10.216750841750843</v>
      </c>
      <c r="S69" s="65" t="str">
        <f>IF(AND(K68&lt;&gt;0,K68&lt;&gt;".",K69&lt;&gt;"."),(K69-K68)*100/K68,".")</f>
        <v>.</v>
      </c>
    </row>
    <row r="70" spans="2:19" ht="12">
      <c r="B70" s="48"/>
      <c r="C70" s="55">
        <v>2007</v>
      </c>
      <c r="D70" s="60">
        <v>10400</v>
      </c>
      <c r="E70" s="61">
        <v>408</v>
      </c>
      <c r="F70" s="60">
        <v>358</v>
      </c>
      <c r="G70" s="62">
        <v>635</v>
      </c>
      <c r="H70" s="62">
        <f>IF(G70&lt;&gt;".",F70+G70,".")</f>
        <v>993</v>
      </c>
      <c r="I70" s="61">
        <f>D70+E70</f>
        <v>10808</v>
      </c>
      <c r="J70" s="60">
        <f>D70+F70</f>
        <v>10758</v>
      </c>
      <c r="K70" s="62">
        <f>IF(H70&lt;&gt;".",D70+H70,".")</f>
        <v>11393</v>
      </c>
      <c r="L70" s="63">
        <f>IF(J70&lt;&gt;0,I70*100/J70,".")</f>
        <v>100.46477040342072</v>
      </c>
      <c r="M70" s="64">
        <f>IF(K70&lt;&gt;".",IF(K70&lt;&gt;0,I70*100/K70,"."),".")</f>
        <v>94.86526814710787</v>
      </c>
      <c r="N70" s="62">
        <f>I70-J70</f>
        <v>50</v>
      </c>
      <c r="O70" s="62">
        <f>IF(K70&lt;&gt;".",I70-K70,".")</f>
        <v>-585</v>
      </c>
      <c r="P70" s="64">
        <f>IF(D69&lt;&gt;0,(D70-D69)*100/D69,".")</f>
        <v>5.530187721968544</v>
      </c>
      <c r="Q70" s="63">
        <f>IF(I69&lt;&gt;0,(I70-I69)*100/I69,".")</f>
        <v>5.732733320289571</v>
      </c>
      <c r="R70" s="65">
        <f>IF(AND(J69&lt;&gt;0,J69&lt;&gt;"."),(J70-J69)*100/J69,".")</f>
        <v>2.7016706443914082</v>
      </c>
      <c r="S70" s="65" t="str">
        <f>IF(AND(K69&lt;&gt;0,K69&lt;&gt;".",K70&lt;&gt;"."),(K70-K69)*100/K69,".")</f>
        <v>.</v>
      </c>
    </row>
    <row r="71" spans="2:19" ht="12">
      <c r="B71" s="48"/>
      <c r="C71" s="55">
        <v>2008</v>
      </c>
      <c r="D71" s="60">
        <v>10116</v>
      </c>
      <c r="E71" s="61">
        <v>230</v>
      </c>
      <c r="F71" s="60">
        <v>112</v>
      </c>
      <c r="G71" s="62">
        <v>291</v>
      </c>
      <c r="H71" s="62">
        <f>IF(G71&lt;&gt;".",F71+G71,".")</f>
        <v>403</v>
      </c>
      <c r="I71" s="61">
        <f>D71+E71</f>
        <v>10346</v>
      </c>
      <c r="J71" s="60">
        <f>D71+F71</f>
        <v>10228</v>
      </c>
      <c r="K71" s="62">
        <f>IF(H71&lt;&gt;".",D71+H71,".")</f>
        <v>10519</v>
      </c>
      <c r="L71" s="63">
        <f>IF(J71&lt;&gt;0,I71*100/J71,".")</f>
        <v>101.15369573719202</v>
      </c>
      <c r="M71" s="64">
        <f>IF(K71&lt;&gt;".",IF(K71&lt;&gt;0,I71*100/K71,"."),".")</f>
        <v>98.3553569730963</v>
      </c>
      <c r="N71" s="62">
        <f>I71-J71</f>
        <v>118</v>
      </c>
      <c r="O71" s="62">
        <f>IF(K71&lt;&gt;".",I71-K71,".")</f>
        <v>-173</v>
      </c>
      <c r="P71" s="64">
        <f>IF(D70&lt;&gt;0,(D71-D70)*100/D70,".")</f>
        <v>-2.730769230769231</v>
      </c>
      <c r="Q71" s="63">
        <f>IF(I70&lt;&gt;0,(I71-I70)*100/I70,".")</f>
        <v>-4.274611398963731</v>
      </c>
      <c r="R71" s="65">
        <f>IF(AND(J70&lt;&gt;0,J70&lt;&gt;"."),(J71-J70)*100/J70,".")</f>
        <v>-4.9265662762595275</v>
      </c>
      <c r="S71" s="65">
        <f>IF(AND(K70&lt;&gt;0,K70&lt;&gt;".",K71&lt;&gt;"."),(K71-K70)*100/K70,".")</f>
        <v>-7.671377161414904</v>
      </c>
    </row>
    <row r="72" spans="2:19" ht="12">
      <c r="B72" s="48"/>
      <c r="C72" s="55">
        <v>2009</v>
      </c>
      <c r="D72" s="60">
        <v>9513</v>
      </c>
      <c r="E72" s="61">
        <v>597</v>
      </c>
      <c r="F72" s="60">
        <v>58</v>
      </c>
      <c r="G72" s="62">
        <v>598</v>
      </c>
      <c r="H72" s="62">
        <f>IF(G72&lt;&gt;".",F72+G72,".")</f>
        <v>656</v>
      </c>
      <c r="I72" s="61">
        <f>D72+E72</f>
        <v>10110</v>
      </c>
      <c r="J72" s="60">
        <f>D72+F72</f>
        <v>9571</v>
      </c>
      <c r="K72" s="62">
        <f>IF(H72&lt;&gt;".",D72+H72,".")</f>
        <v>10169</v>
      </c>
      <c r="L72" s="63">
        <f>IF(J72&lt;&gt;0,I72*100/J72,".")</f>
        <v>105.63159544457214</v>
      </c>
      <c r="M72" s="64">
        <f>IF(K72&lt;&gt;".",IF(K72&lt;&gt;0,I72*100/K72,"."),".")</f>
        <v>99.41980529058904</v>
      </c>
      <c r="N72" s="62">
        <f>I72-J72</f>
        <v>539</v>
      </c>
      <c r="O72" s="62">
        <f>IF(K72&lt;&gt;".",I72-K72,".")</f>
        <v>-59</v>
      </c>
      <c r="P72" s="64">
        <f>IF(D71&lt;&gt;0,(D72-D71)*100/D71,".")</f>
        <v>-5.960854092526691</v>
      </c>
      <c r="Q72" s="63">
        <f>IF(I71&lt;&gt;0,(I72-I71)*100/I71,".")</f>
        <v>-2.281074811521361</v>
      </c>
      <c r="R72" s="65">
        <f>IF(AND(J71&lt;&gt;0,J71&lt;&gt;"."),(J72-J71)*100/J71,".")</f>
        <v>-6.423543214704732</v>
      </c>
      <c r="S72" s="65">
        <f>IF(AND(K71&lt;&gt;0,K71&lt;&gt;".",K72&lt;&gt;"."),(K72-K71)*100/K71,".")</f>
        <v>-3.327312482175112</v>
      </c>
    </row>
    <row r="73" spans="2:19" ht="12">
      <c r="B73" s="48"/>
      <c r="C73" s="55">
        <v>2010</v>
      </c>
      <c r="D73" s="60">
        <v>9608</v>
      </c>
      <c r="E73" s="61">
        <v>647</v>
      </c>
      <c r="F73" s="60">
        <v>84</v>
      </c>
      <c r="G73" s="62">
        <v>689</v>
      </c>
      <c r="H73" s="62">
        <f>IF(G73&lt;&gt;".",F73+G73,".")</f>
        <v>773</v>
      </c>
      <c r="I73" s="61">
        <f>D73+E73</f>
        <v>10255</v>
      </c>
      <c r="J73" s="60">
        <f>D73+F73</f>
        <v>9692</v>
      </c>
      <c r="K73" s="62">
        <f>IF(H73&lt;&gt;".",D73+H73,".")</f>
        <v>10381</v>
      </c>
      <c r="L73" s="63">
        <f>IF(J73&lt;&gt;0,I73*100/J73,".")</f>
        <v>105.80891456871646</v>
      </c>
      <c r="M73" s="64">
        <f>IF(K73&lt;&gt;".",IF(K73&lt;&gt;0,I73*100/K73,"."),".")</f>
        <v>98.78624409979771</v>
      </c>
      <c r="N73" s="62">
        <f>I73-J73</f>
        <v>563</v>
      </c>
      <c r="O73" s="62">
        <f>IF(K73&lt;&gt;".",I73-K73,".")</f>
        <v>-126</v>
      </c>
      <c r="P73" s="64">
        <f>IF(D72&lt;&gt;0,(D73-D72)*100/D72,".")</f>
        <v>0.9986334489645748</v>
      </c>
      <c r="Q73" s="63">
        <f>IF(I72&lt;&gt;0,(I73-I72)*100/I72,".")</f>
        <v>1.434223541048467</v>
      </c>
      <c r="R73" s="65">
        <f>IF(AND(J72&lt;&gt;0,J72&lt;&gt;"."),(J73-J72)*100/J72,".")</f>
        <v>1.264235712046808</v>
      </c>
      <c r="S73" s="65">
        <f>IF(AND(K72&lt;&gt;0,K72&lt;&gt;".",K73&lt;&gt;"."),(K73-K72)*100/K72,".")</f>
        <v>2.0847674304258037</v>
      </c>
    </row>
    <row r="74" spans="2:19" ht="18.75" customHeight="1">
      <c r="B74" s="48"/>
      <c r="C74" s="55"/>
      <c r="D74" s="60"/>
      <c r="E74" s="61"/>
      <c r="F74" s="60"/>
      <c r="G74" s="62"/>
      <c r="H74" s="62"/>
      <c r="I74" s="61"/>
      <c r="J74" s="60"/>
      <c r="K74" s="62"/>
      <c r="L74" s="63"/>
      <c r="M74" s="64"/>
      <c r="N74" s="62"/>
      <c r="O74" s="62"/>
      <c r="P74" s="64"/>
      <c r="Q74" s="63"/>
      <c r="R74" s="65"/>
      <c r="S74" s="65"/>
    </row>
    <row r="75" spans="2:19" ht="24" customHeight="1">
      <c r="B75" s="48"/>
      <c r="C75" s="49" t="s">
        <v>55</v>
      </c>
      <c r="D75" s="50"/>
      <c r="E75" s="51"/>
      <c r="F75" s="50"/>
      <c r="G75" s="50"/>
      <c r="H75" s="52"/>
      <c r="I75" s="51"/>
      <c r="J75" s="50"/>
      <c r="K75" s="52"/>
      <c r="L75" s="50"/>
      <c r="M75" s="51"/>
      <c r="N75" s="50"/>
      <c r="O75" s="50"/>
      <c r="P75" s="51"/>
      <c r="Q75" s="50"/>
      <c r="R75" s="53"/>
      <c r="S75" s="53"/>
    </row>
    <row r="76" spans="2:19" ht="5.25" customHeight="1">
      <c r="B76" s="48"/>
      <c r="C76" s="55"/>
      <c r="D76" s="56"/>
      <c r="E76" s="57"/>
      <c r="F76" s="56"/>
      <c r="G76" s="56"/>
      <c r="H76" s="58"/>
      <c r="I76" s="57"/>
      <c r="J76" s="56"/>
      <c r="K76" s="58"/>
      <c r="L76" s="56"/>
      <c r="M76" s="57"/>
      <c r="N76" s="56"/>
      <c r="O76" s="56"/>
      <c r="P76" s="57"/>
      <c r="Q76" s="56"/>
      <c r="R76" s="59"/>
      <c r="S76" s="59"/>
    </row>
    <row r="77" spans="2:19" ht="12">
      <c r="B77" s="48"/>
      <c r="C77" s="55">
        <v>1998</v>
      </c>
      <c r="D77" s="60">
        <v>1949</v>
      </c>
      <c r="E77" s="61">
        <v>74</v>
      </c>
      <c r="F77" s="60">
        <v>63</v>
      </c>
      <c r="G77" s="62" t="s">
        <v>44</v>
      </c>
      <c r="H77" s="62" t="str">
        <f>IF(G77&lt;&gt;".",F77+G77,".")</f>
        <v>.</v>
      </c>
      <c r="I77" s="61">
        <f>D77+E77</f>
        <v>2023</v>
      </c>
      <c r="J77" s="60">
        <f>D77+F77</f>
        <v>2012</v>
      </c>
      <c r="K77" s="62" t="str">
        <f>IF(H77&lt;&gt;".",D77+H77,".")</f>
        <v>.</v>
      </c>
      <c r="L77" s="63">
        <f>IF(J77&lt;&gt;0,I77*100/J77,".")</f>
        <v>100.54671968190856</v>
      </c>
      <c r="M77" s="64" t="str">
        <f>IF(K77&lt;&gt;".",IF(K77&lt;&gt;0,I77*100/K77,"."),".")</f>
        <v>.</v>
      </c>
      <c r="N77" s="62">
        <f>I77-J77</f>
        <v>11</v>
      </c>
      <c r="O77" s="62" t="str">
        <f>IF(K77&lt;&gt;".",I77-K77,".")</f>
        <v>.</v>
      </c>
      <c r="P77" s="64" t="str">
        <f>IF(D76&lt;&gt;0,(D77-D76)*100/D76,".")</f>
        <v>.</v>
      </c>
      <c r="Q77" s="63" t="str">
        <f>IF(I76&lt;&gt;0,(I77-I76)*100/I76,".")</f>
        <v>.</v>
      </c>
      <c r="R77" s="65" t="str">
        <f>IF(AND(J76&lt;&gt;0,J76&lt;&gt;"."),(J77-J76)*100/J76,".")</f>
        <v>.</v>
      </c>
      <c r="S77" s="65" t="str">
        <f>IF(AND(K76&lt;&gt;0,K76&lt;&gt;".",K77&lt;&gt;"."),(K77-K76)*100/K76,".")</f>
        <v>.</v>
      </c>
    </row>
    <row r="78" spans="2:19" ht="12">
      <c r="B78" s="48"/>
      <c r="C78" s="55">
        <v>1999</v>
      </c>
      <c r="D78" s="60">
        <v>1981</v>
      </c>
      <c r="E78" s="61">
        <v>76</v>
      </c>
      <c r="F78" s="60">
        <v>71</v>
      </c>
      <c r="G78" s="62" t="s">
        <v>44</v>
      </c>
      <c r="H78" s="62" t="str">
        <f>IF(G78&lt;&gt;".",F78+G78,".")</f>
        <v>.</v>
      </c>
      <c r="I78" s="61">
        <f>D78+E78</f>
        <v>2057</v>
      </c>
      <c r="J78" s="60">
        <f>D78+F78</f>
        <v>2052</v>
      </c>
      <c r="K78" s="62" t="str">
        <f>IF(H78&lt;&gt;".",D78+H78,".")</f>
        <v>.</v>
      </c>
      <c r="L78" s="63">
        <f>IF(J78&lt;&gt;0,I78*100/J78,".")</f>
        <v>100.24366471734893</v>
      </c>
      <c r="M78" s="64" t="str">
        <f>IF(K78&lt;&gt;".",IF(K78&lt;&gt;0,I78*100/K78,"."),".")</f>
        <v>.</v>
      </c>
      <c r="N78" s="62">
        <f>I78-J78</f>
        <v>5</v>
      </c>
      <c r="O78" s="62" t="str">
        <f>IF(K78&lt;&gt;".",I78-K78,".")</f>
        <v>.</v>
      </c>
      <c r="P78" s="64">
        <f>IF(D77&lt;&gt;0,(D78-D77)*100/D77,".")</f>
        <v>1.641867624422781</v>
      </c>
      <c r="Q78" s="63">
        <f>IF(I77&lt;&gt;0,(I78-I77)*100/I77,".")</f>
        <v>1.680672268907563</v>
      </c>
      <c r="R78" s="65">
        <f>IF(AND(J77&lt;&gt;0,J77&lt;&gt;"."),(J78-J77)*100/J77,".")</f>
        <v>1.9880715705765408</v>
      </c>
      <c r="S78" s="65" t="str">
        <f>IF(AND(K77&lt;&gt;0,K77&lt;&gt;".",K78&lt;&gt;"."),(K78-K77)*100/K77,".")</f>
        <v>.</v>
      </c>
    </row>
    <row r="79" spans="2:19" ht="12">
      <c r="B79" s="48"/>
      <c r="C79" s="55">
        <v>2000</v>
      </c>
      <c r="D79" s="60">
        <v>2031</v>
      </c>
      <c r="E79" s="61">
        <v>57</v>
      </c>
      <c r="F79" s="60">
        <v>19</v>
      </c>
      <c r="G79" s="62" t="s">
        <v>44</v>
      </c>
      <c r="H79" s="62" t="str">
        <f>IF(G79&lt;&gt;".",F79+G79,".")</f>
        <v>.</v>
      </c>
      <c r="I79" s="61">
        <f>D79+E79</f>
        <v>2088</v>
      </c>
      <c r="J79" s="60">
        <f>D79+F79</f>
        <v>2050</v>
      </c>
      <c r="K79" s="62" t="str">
        <f>IF(H79&lt;&gt;".",D79+H79,".")</f>
        <v>.</v>
      </c>
      <c r="L79" s="63">
        <f>IF(J79&lt;&gt;0,I79*100/J79,".")</f>
        <v>101.85365853658537</v>
      </c>
      <c r="M79" s="64" t="str">
        <f>IF(K79&lt;&gt;".",IF(K79&lt;&gt;0,I79*100/K79,"."),".")</f>
        <v>.</v>
      </c>
      <c r="N79" s="62">
        <f>I79-J79</f>
        <v>38</v>
      </c>
      <c r="O79" s="62" t="str">
        <f>IF(K79&lt;&gt;".",I79-K79,".")</f>
        <v>.</v>
      </c>
      <c r="P79" s="64">
        <f>IF(D78&lt;&gt;0,(D79-D78)*100/D78,".")</f>
        <v>2.523977788995457</v>
      </c>
      <c r="Q79" s="63">
        <f>IF(I78&lt;&gt;0,(I79-I78)*100/I78,".")</f>
        <v>1.5070491006319884</v>
      </c>
      <c r="R79" s="65">
        <f>IF(AND(J78&lt;&gt;0,J78&lt;&gt;"."),(J79-J78)*100/J78,".")</f>
        <v>-0.09746588693957114</v>
      </c>
      <c r="S79" s="65" t="str">
        <f>IF(AND(K78&lt;&gt;0,K78&lt;&gt;".",K79&lt;&gt;"."),(K79-K78)*100/K78,".")</f>
        <v>.</v>
      </c>
    </row>
    <row r="80" spans="2:19" ht="12">
      <c r="B80" s="48"/>
      <c r="C80" s="55">
        <v>2001</v>
      </c>
      <c r="D80" s="60">
        <v>1956</v>
      </c>
      <c r="E80" s="61">
        <v>33</v>
      </c>
      <c r="F80" s="60">
        <v>46</v>
      </c>
      <c r="G80" s="62" t="s">
        <v>44</v>
      </c>
      <c r="H80" s="62" t="str">
        <f>IF(G80&lt;&gt;".",F80+G80,".")</f>
        <v>.</v>
      </c>
      <c r="I80" s="61">
        <f>D80+E80</f>
        <v>1989</v>
      </c>
      <c r="J80" s="60">
        <f>D80+F80</f>
        <v>2002</v>
      </c>
      <c r="K80" s="62" t="str">
        <f>IF(H80&lt;&gt;".",D80+H80,".")</f>
        <v>.</v>
      </c>
      <c r="L80" s="63">
        <f>IF(J80&lt;&gt;0,I80*100/J80,".")</f>
        <v>99.35064935064935</v>
      </c>
      <c r="M80" s="64" t="str">
        <f>IF(K80&lt;&gt;".",IF(K80&lt;&gt;0,I80*100/K80,"."),".")</f>
        <v>.</v>
      </c>
      <c r="N80" s="62">
        <f>I80-J80</f>
        <v>-13</v>
      </c>
      <c r="O80" s="62" t="str">
        <f>IF(K80&lt;&gt;".",I80-K80,".")</f>
        <v>.</v>
      </c>
      <c r="P80" s="64">
        <f>IF(D79&lt;&gt;0,(D80-D79)*100/D79,".")</f>
        <v>-3.692762186115214</v>
      </c>
      <c r="Q80" s="63">
        <f>IF(I79&lt;&gt;0,(I80-I79)*100/I79,".")</f>
        <v>-4.741379310344827</v>
      </c>
      <c r="R80" s="65">
        <f>IF(AND(J79&lt;&gt;0,J79&lt;&gt;"."),(J80-J79)*100/J79,".")</f>
        <v>-2.341463414634146</v>
      </c>
      <c r="S80" s="65" t="str">
        <f>IF(AND(K79&lt;&gt;0,K79&lt;&gt;".",K80&lt;&gt;"."),(K80-K79)*100/K79,".")</f>
        <v>.</v>
      </c>
    </row>
    <row r="81" spans="2:19" ht="12">
      <c r="B81" s="48"/>
      <c r="C81" s="55">
        <v>2002</v>
      </c>
      <c r="D81" s="60">
        <v>1818</v>
      </c>
      <c r="E81" s="61">
        <v>40</v>
      </c>
      <c r="F81" s="60">
        <v>33</v>
      </c>
      <c r="G81" s="62" t="s">
        <v>44</v>
      </c>
      <c r="H81" s="62" t="str">
        <f>IF(G81&lt;&gt;".",F81+G81,".")</f>
        <v>.</v>
      </c>
      <c r="I81" s="61">
        <f>D81+E81</f>
        <v>1858</v>
      </c>
      <c r="J81" s="60">
        <f>D81+F81</f>
        <v>1851</v>
      </c>
      <c r="K81" s="62" t="str">
        <f>IF(H81&lt;&gt;".",D81+H81,".")</f>
        <v>.</v>
      </c>
      <c r="L81" s="63">
        <f>IF(J81&lt;&gt;0,I81*100/J81,".")</f>
        <v>100.37817396002161</v>
      </c>
      <c r="M81" s="64" t="str">
        <f>IF(K81&lt;&gt;".",IF(K81&lt;&gt;0,I81*100/K81,"."),".")</f>
        <v>.</v>
      </c>
      <c r="N81" s="62">
        <f>I81-J81</f>
        <v>7</v>
      </c>
      <c r="O81" s="62" t="str">
        <f>IF(K81&lt;&gt;".",I81-K81,".")</f>
        <v>.</v>
      </c>
      <c r="P81" s="64">
        <f>IF(D80&lt;&gt;0,(D81-D80)*100/D80,".")</f>
        <v>-7.0552147239263805</v>
      </c>
      <c r="Q81" s="63">
        <f>IF(I80&lt;&gt;0,(I81-I80)*100/I80,".")</f>
        <v>-6.5862242332830565</v>
      </c>
      <c r="R81" s="65">
        <f>IF(AND(J80&lt;&gt;0,J80&lt;&gt;"."),(J81-J80)*100/J80,".")</f>
        <v>-7.542457542457543</v>
      </c>
      <c r="S81" s="65" t="str">
        <f>IF(AND(K80&lt;&gt;0,K80&lt;&gt;".",K81&lt;&gt;"."),(K81-K80)*100/K80,".")</f>
        <v>.</v>
      </c>
    </row>
    <row r="82" spans="2:19" ht="12">
      <c r="B82" s="48"/>
      <c r="C82" s="55">
        <v>2003</v>
      </c>
      <c r="D82" s="60">
        <v>1791</v>
      </c>
      <c r="E82" s="61">
        <v>43</v>
      </c>
      <c r="F82" s="60">
        <v>164</v>
      </c>
      <c r="G82" s="62" t="s">
        <v>44</v>
      </c>
      <c r="H82" s="62" t="str">
        <f>IF(G82&lt;&gt;".",F82+G82,".")</f>
        <v>.</v>
      </c>
      <c r="I82" s="61">
        <f>D82+E82</f>
        <v>1834</v>
      </c>
      <c r="J82" s="60">
        <f>D82+F82</f>
        <v>1955</v>
      </c>
      <c r="K82" s="62" t="str">
        <f>IF(H82&lt;&gt;".",D82+H82,".")</f>
        <v>.</v>
      </c>
      <c r="L82" s="63">
        <f>IF(J82&lt;&gt;0,I82*100/J82,".")</f>
        <v>93.81074168797954</v>
      </c>
      <c r="M82" s="64" t="str">
        <f>IF(K82&lt;&gt;".",IF(K82&lt;&gt;0,I82*100/K82,"."),".")</f>
        <v>.</v>
      </c>
      <c r="N82" s="62">
        <f>I82-J82</f>
        <v>-121</v>
      </c>
      <c r="O82" s="62" t="str">
        <f>IF(K82&lt;&gt;".",I82-K82,".")</f>
        <v>.</v>
      </c>
      <c r="P82" s="64">
        <f>IF(D81&lt;&gt;0,(D82-D81)*100/D81,".")</f>
        <v>-1.4851485148514851</v>
      </c>
      <c r="Q82" s="63">
        <f>IF(I81&lt;&gt;0,(I82-I81)*100/I81,".")</f>
        <v>-1.2917115177610334</v>
      </c>
      <c r="R82" s="65">
        <f>IF(AND(J81&lt;&gt;0,J81&lt;&gt;"."),(J82-J81)*100/J81,".")</f>
        <v>5.618584548892491</v>
      </c>
      <c r="S82" s="65" t="str">
        <f>IF(AND(K81&lt;&gt;0,K81&lt;&gt;".",K82&lt;&gt;"."),(K82-K81)*100/K81,".")</f>
        <v>.</v>
      </c>
    </row>
    <row r="83" spans="2:19" ht="12">
      <c r="B83" s="48"/>
      <c r="C83" s="55">
        <v>2004</v>
      </c>
      <c r="D83" s="60">
        <v>1843</v>
      </c>
      <c r="E83" s="61">
        <v>46</v>
      </c>
      <c r="F83" s="60">
        <v>218</v>
      </c>
      <c r="G83" s="62" t="s">
        <v>44</v>
      </c>
      <c r="H83" s="62" t="str">
        <f>IF(G83&lt;&gt;".",F83+G83,".")</f>
        <v>.</v>
      </c>
      <c r="I83" s="61">
        <f>D83+E83</f>
        <v>1889</v>
      </c>
      <c r="J83" s="60">
        <f>D83+F83</f>
        <v>2061</v>
      </c>
      <c r="K83" s="62" t="str">
        <f>IF(H83&lt;&gt;".",D83+H83,".")</f>
        <v>.</v>
      </c>
      <c r="L83" s="63">
        <f>IF(J83&lt;&gt;0,I83*100/J83,".")</f>
        <v>91.65453663270257</v>
      </c>
      <c r="M83" s="64" t="str">
        <f>IF(K83&lt;&gt;".",IF(K83&lt;&gt;0,I83*100/K83,"."),".")</f>
        <v>.</v>
      </c>
      <c r="N83" s="62">
        <f>I83-J83</f>
        <v>-172</v>
      </c>
      <c r="O83" s="62" t="str">
        <f>IF(K83&lt;&gt;".",I83-K83,".")</f>
        <v>.</v>
      </c>
      <c r="P83" s="64">
        <f>IF(D82&lt;&gt;0,(D83-D82)*100/D82,".")</f>
        <v>2.9034059184812953</v>
      </c>
      <c r="Q83" s="63">
        <f>IF(I82&lt;&gt;0,(I83-I82)*100/I82,".")</f>
        <v>2.998909487459106</v>
      </c>
      <c r="R83" s="65">
        <f>IF(AND(J82&lt;&gt;0,J82&lt;&gt;"."),(J83-J82)*100/J82,".")</f>
        <v>5.421994884910486</v>
      </c>
      <c r="S83" s="65" t="str">
        <f>IF(AND(K82&lt;&gt;0,K82&lt;&gt;".",K83&lt;&gt;"."),(K83-K82)*100/K82,".")</f>
        <v>.</v>
      </c>
    </row>
    <row r="84" spans="2:19" ht="12">
      <c r="B84" s="48"/>
      <c r="C84" s="55">
        <v>2005</v>
      </c>
      <c r="D84" s="60">
        <v>1818</v>
      </c>
      <c r="E84" s="61">
        <v>28</v>
      </c>
      <c r="F84" s="60">
        <v>140</v>
      </c>
      <c r="G84" s="62" t="s">
        <v>44</v>
      </c>
      <c r="H84" s="62" t="str">
        <f>IF(G84&lt;&gt;".",F84+G84,".")</f>
        <v>.</v>
      </c>
      <c r="I84" s="61">
        <f>D84+E84</f>
        <v>1846</v>
      </c>
      <c r="J84" s="60">
        <f>D84+F84</f>
        <v>1958</v>
      </c>
      <c r="K84" s="62" t="str">
        <f>IF(H84&lt;&gt;".",D84+H84,".")</f>
        <v>.</v>
      </c>
      <c r="L84" s="63">
        <f>IF(J84&lt;&gt;0,I84*100/J84,".")</f>
        <v>94.27987742594485</v>
      </c>
      <c r="M84" s="64" t="str">
        <f>IF(K84&lt;&gt;".",IF(K84&lt;&gt;0,I84*100/K84,"."),".")</f>
        <v>.</v>
      </c>
      <c r="N84" s="62">
        <f>I84-J84</f>
        <v>-112</v>
      </c>
      <c r="O84" s="62" t="str">
        <f>IF(K84&lt;&gt;".",I84-K84,".")</f>
        <v>.</v>
      </c>
      <c r="P84" s="64">
        <f>IF(D83&lt;&gt;0,(D84-D83)*100/D83,".")</f>
        <v>-1.3564839934888768</v>
      </c>
      <c r="Q84" s="63">
        <f>IF(I83&lt;&gt;0,(I84-I83)*100/I83,".")</f>
        <v>-2.27633668607729</v>
      </c>
      <c r="R84" s="65">
        <f>IF(AND(J83&lt;&gt;0,J83&lt;&gt;"."),(J84-J83)*100/J83,".")</f>
        <v>-4.9975739932071805</v>
      </c>
      <c r="S84" s="65" t="str">
        <f>IF(AND(K83&lt;&gt;0,K83&lt;&gt;".",K84&lt;&gt;"."),(K84-K83)*100/K83,".")</f>
        <v>.</v>
      </c>
    </row>
    <row r="85" spans="2:19" ht="12">
      <c r="B85" s="48"/>
      <c r="C85" s="55">
        <v>2006</v>
      </c>
      <c r="D85" s="60">
        <v>1797</v>
      </c>
      <c r="E85" s="61">
        <v>19</v>
      </c>
      <c r="F85" s="60">
        <v>90</v>
      </c>
      <c r="G85" s="62" t="s">
        <v>44</v>
      </c>
      <c r="H85" s="62" t="str">
        <f>IF(G85&lt;&gt;".",F85+G85,".")</f>
        <v>.</v>
      </c>
      <c r="I85" s="61">
        <f>D85+E85</f>
        <v>1816</v>
      </c>
      <c r="J85" s="60">
        <f>D85+F85</f>
        <v>1887</v>
      </c>
      <c r="K85" s="62" t="str">
        <f>IF(H85&lt;&gt;".",D85+H85,".")</f>
        <v>.</v>
      </c>
      <c r="L85" s="63">
        <f>IF(J85&lt;&gt;0,I85*100/J85,".")</f>
        <v>96.2374138844727</v>
      </c>
      <c r="M85" s="64" t="str">
        <f>IF(K85&lt;&gt;".",IF(K85&lt;&gt;0,I85*100/K85,"."),".")</f>
        <v>.</v>
      </c>
      <c r="N85" s="62">
        <f>I85-J85</f>
        <v>-71</v>
      </c>
      <c r="O85" s="62" t="str">
        <f>IF(K85&lt;&gt;".",I85-K85,".")</f>
        <v>.</v>
      </c>
      <c r="P85" s="64">
        <f>IF(D84&lt;&gt;0,(D85-D84)*100/D84,".")</f>
        <v>-1.155115511551155</v>
      </c>
      <c r="Q85" s="63">
        <f>IF(I84&lt;&gt;0,(I85-I84)*100/I84,".")</f>
        <v>-1.6251354279523293</v>
      </c>
      <c r="R85" s="65">
        <f>IF(AND(J84&lt;&gt;0,J84&lt;&gt;"."),(J85-J84)*100/J84,".")</f>
        <v>-3.6261491317671095</v>
      </c>
      <c r="S85" s="65" t="str">
        <f>IF(AND(K84&lt;&gt;0,K84&lt;&gt;".",K85&lt;&gt;"."),(K85-K84)*100/K84,".")</f>
        <v>.</v>
      </c>
    </row>
    <row r="86" spans="2:19" ht="12">
      <c r="B86" s="48"/>
      <c r="C86" s="55">
        <v>2007</v>
      </c>
      <c r="D86" s="60">
        <v>2119</v>
      </c>
      <c r="E86" s="61">
        <v>38</v>
      </c>
      <c r="F86" s="60">
        <v>103</v>
      </c>
      <c r="G86" s="62">
        <v>491</v>
      </c>
      <c r="H86" s="62">
        <f>IF(G86&lt;&gt;".",F86+G86,".")</f>
        <v>594</v>
      </c>
      <c r="I86" s="61">
        <f>D86+E86</f>
        <v>2157</v>
      </c>
      <c r="J86" s="60">
        <f>D86+F86</f>
        <v>2222</v>
      </c>
      <c r="K86" s="62">
        <f>IF(H86&lt;&gt;".",D86+H86,".")</f>
        <v>2713</v>
      </c>
      <c r="L86" s="63">
        <f>IF(J86&lt;&gt;0,I86*100/J86,".")</f>
        <v>97.07470747074707</v>
      </c>
      <c r="M86" s="64">
        <f>IF(K86&lt;&gt;".",IF(K86&lt;&gt;0,I86*100/K86,"."),".")</f>
        <v>79.50608182823443</v>
      </c>
      <c r="N86" s="62">
        <f>I86-J86</f>
        <v>-65</v>
      </c>
      <c r="O86" s="62">
        <f>IF(K86&lt;&gt;".",I86-K86,".")</f>
        <v>-556</v>
      </c>
      <c r="P86" s="64">
        <f>IF(D85&lt;&gt;0,(D86-D85)*100/D85,".")</f>
        <v>17.91875347801892</v>
      </c>
      <c r="Q86" s="63">
        <f>IF(I85&lt;&gt;0,(I86-I85)*100/I85,".")</f>
        <v>18.777533039647576</v>
      </c>
      <c r="R86" s="65">
        <f>IF(AND(J85&lt;&gt;0,J85&lt;&gt;"."),(J86-J85)*100/J85,".")</f>
        <v>17.75304716481187</v>
      </c>
      <c r="S86" s="65" t="str">
        <f>IF(AND(K85&lt;&gt;0,K85&lt;&gt;".",K86&lt;&gt;"."),(K86-K85)*100/K85,".")</f>
        <v>.</v>
      </c>
    </row>
    <row r="87" spans="2:19" ht="12">
      <c r="B87" s="48"/>
      <c r="C87" s="55">
        <v>2008</v>
      </c>
      <c r="D87" s="60">
        <v>1978</v>
      </c>
      <c r="E87" s="61">
        <v>35</v>
      </c>
      <c r="F87" s="60">
        <v>36</v>
      </c>
      <c r="G87" s="62">
        <v>421</v>
      </c>
      <c r="H87" s="62">
        <f>IF(G87&lt;&gt;".",F87+G87,".")</f>
        <v>457</v>
      </c>
      <c r="I87" s="61">
        <f>D87+E87</f>
        <v>2013</v>
      </c>
      <c r="J87" s="60">
        <f>D87+F87</f>
        <v>2014</v>
      </c>
      <c r="K87" s="62">
        <f>IF(H87&lt;&gt;".",D87+H87,".")</f>
        <v>2435</v>
      </c>
      <c r="L87" s="63">
        <f>IF(J87&lt;&gt;0,I87*100/J87,".")</f>
        <v>99.95034756703079</v>
      </c>
      <c r="M87" s="64">
        <f>IF(K87&lt;&gt;".",IF(K87&lt;&gt;0,I87*100/K87,"."),".")</f>
        <v>82.6694045174538</v>
      </c>
      <c r="N87" s="62">
        <f>I87-J87</f>
        <v>-1</v>
      </c>
      <c r="O87" s="62">
        <f>IF(K87&lt;&gt;".",I87-K87,".")</f>
        <v>-422</v>
      </c>
      <c r="P87" s="64">
        <f>IF(D86&lt;&gt;0,(D87-D86)*100/D86,".")</f>
        <v>-6.654082114204813</v>
      </c>
      <c r="Q87" s="63">
        <f>IF(I86&lt;&gt;0,(I87-I86)*100/I86,".")</f>
        <v>-6.675938803894297</v>
      </c>
      <c r="R87" s="65">
        <f>IF(AND(J86&lt;&gt;0,J86&lt;&gt;"."),(J87-J86)*100/J86,".")</f>
        <v>-9.36093609360936</v>
      </c>
      <c r="S87" s="65">
        <f>IF(AND(K86&lt;&gt;0,K86&lt;&gt;".",K87&lt;&gt;"."),(K87-K86)*100/K86,".")</f>
        <v>-10.246959085882786</v>
      </c>
    </row>
    <row r="88" spans="2:19" ht="12">
      <c r="B88" s="48"/>
      <c r="C88" s="55">
        <v>2009</v>
      </c>
      <c r="D88" s="60">
        <v>1799</v>
      </c>
      <c r="E88" s="61">
        <v>94</v>
      </c>
      <c r="F88" s="60">
        <v>25</v>
      </c>
      <c r="G88" s="62">
        <v>283</v>
      </c>
      <c r="H88" s="62">
        <f>IF(G88&lt;&gt;".",F88+G88,".")</f>
        <v>308</v>
      </c>
      <c r="I88" s="61">
        <f>D88+E88</f>
        <v>1893</v>
      </c>
      <c r="J88" s="60">
        <f>D88+F88</f>
        <v>1824</v>
      </c>
      <c r="K88" s="62">
        <f>IF(H88&lt;&gt;".",D88+H88,".")</f>
        <v>2107</v>
      </c>
      <c r="L88" s="63">
        <f>IF(J88&lt;&gt;0,I88*100/J88,".")</f>
        <v>103.78289473684211</v>
      </c>
      <c r="M88" s="64">
        <f>IF(K88&lt;&gt;".",IF(K88&lt;&gt;0,I88*100/K88,"."),".")</f>
        <v>89.84337921214997</v>
      </c>
      <c r="N88" s="62">
        <f>I88-J88</f>
        <v>69</v>
      </c>
      <c r="O88" s="62">
        <f>IF(K88&lt;&gt;".",I88-K88,".")</f>
        <v>-214</v>
      </c>
      <c r="P88" s="64">
        <f>IF(D87&lt;&gt;0,(D88-D87)*100/D87,".")</f>
        <v>-9.04954499494439</v>
      </c>
      <c r="Q88" s="63">
        <f>IF(I87&lt;&gt;0,(I88-I87)*100/I87,".")</f>
        <v>-5.961251862891207</v>
      </c>
      <c r="R88" s="65">
        <f>IF(AND(J87&lt;&gt;0,J87&lt;&gt;"."),(J88-J87)*100/J87,".")</f>
        <v>-9.433962264150944</v>
      </c>
      <c r="S88" s="65">
        <f>IF(AND(K87&lt;&gt;0,K87&lt;&gt;".",K88&lt;&gt;"."),(K88-K87)*100/K87,".")</f>
        <v>-13.470225872689939</v>
      </c>
    </row>
    <row r="89" spans="2:19" ht="12">
      <c r="B89" s="48"/>
      <c r="C89" s="55">
        <v>2010</v>
      </c>
      <c r="D89" s="60">
        <v>1916</v>
      </c>
      <c r="E89" s="61">
        <v>42</v>
      </c>
      <c r="F89" s="60">
        <v>17</v>
      </c>
      <c r="G89" s="62">
        <v>215</v>
      </c>
      <c r="H89" s="62">
        <f>IF(G89&lt;&gt;".",F89+G89,".")</f>
        <v>232</v>
      </c>
      <c r="I89" s="61">
        <f>D89+E89</f>
        <v>1958</v>
      </c>
      <c r="J89" s="60">
        <f>D89+F89</f>
        <v>1933</v>
      </c>
      <c r="K89" s="62">
        <f>IF(H89&lt;&gt;".",D89+H89,".")</f>
        <v>2148</v>
      </c>
      <c r="L89" s="63">
        <f>IF(J89&lt;&gt;0,I89*100/J89,".")</f>
        <v>101.29332643559235</v>
      </c>
      <c r="M89" s="64">
        <f>IF(K89&lt;&gt;".",IF(K89&lt;&gt;0,I89*100/K89,"."),".")</f>
        <v>91.15456238361266</v>
      </c>
      <c r="N89" s="62">
        <f>I89-J89</f>
        <v>25</v>
      </c>
      <c r="O89" s="62">
        <f>IF(K89&lt;&gt;".",I89-K89,".")</f>
        <v>-190</v>
      </c>
      <c r="P89" s="64">
        <f>IF(D88&lt;&gt;0,(D89-D88)*100/D88,".")</f>
        <v>6.503613118399111</v>
      </c>
      <c r="Q89" s="63">
        <f>IF(I88&lt;&gt;0,(I89-I88)*100/I88,".")</f>
        <v>3.433703116745906</v>
      </c>
      <c r="R89" s="65">
        <f>IF(AND(J88&lt;&gt;0,J88&lt;&gt;"."),(J89-J88)*100/J88,".")</f>
        <v>5.975877192982456</v>
      </c>
      <c r="S89" s="65">
        <f>IF(AND(K88&lt;&gt;0,K88&lt;&gt;".",K89&lt;&gt;"."),(K89-K88)*100/K88,".")</f>
        <v>1.9458946369245373</v>
      </c>
    </row>
    <row r="90" spans="2:19" ht="18.75" customHeight="1">
      <c r="B90" s="48"/>
      <c r="C90" s="55"/>
      <c r="D90" s="60"/>
      <c r="E90" s="61"/>
      <c r="F90" s="60"/>
      <c r="G90" s="62"/>
      <c r="H90" s="62"/>
      <c r="I90" s="61"/>
      <c r="J90" s="60"/>
      <c r="K90" s="62"/>
      <c r="L90" s="63"/>
      <c r="M90" s="64"/>
      <c r="N90" s="62"/>
      <c r="O90" s="62"/>
      <c r="P90" s="64"/>
      <c r="Q90" s="63"/>
      <c r="R90" s="65"/>
      <c r="S90" s="65"/>
    </row>
    <row r="91" spans="2:19" ht="24" customHeight="1">
      <c r="B91" s="48"/>
      <c r="C91" s="49" t="s">
        <v>56</v>
      </c>
      <c r="D91" s="50"/>
      <c r="E91" s="51"/>
      <c r="F91" s="50"/>
      <c r="G91" s="50"/>
      <c r="H91" s="52"/>
      <c r="I91" s="51"/>
      <c r="J91" s="50"/>
      <c r="K91" s="52"/>
      <c r="L91" s="50"/>
      <c r="M91" s="51"/>
      <c r="N91" s="50"/>
      <c r="O91" s="50"/>
      <c r="P91" s="51"/>
      <c r="Q91" s="50"/>
      <c r="R91" s="53"/>
      <c r="S91" s="53"/>
    </row>
    <row r="92" spans="2:19" ht="5.25" customHeight="1">
      <c r="B92" s="48"/>
      <c r="C92" s="55"/>
      <c r="D92" s="56"/>
      <c r="E92" s="57"/>
      <c r="F92" s="56"/>
      <c r="G92" s="56"/>
      <c r="H92" s="58"/>
      <c r="I92" s="57"/>
      <c r="J92" s="56"/>
      <c r="K92" s="58"/>
      <c r="L92" s="56"/>
      <c r="M92" s="57"/>
      <c r="N92" s="56"/>
      <c r="O92" s="56"/>
      <c r="P92" s="57"/>
      <c r="Q92" s="56"/>
      <c r="R92" s="59"/>
      <c r="S92" s="59"/>
    </row>
    <row r="93" spans="2:19" ht="12">
      <c r="B93" s="48"/>
      <c r="C93" s="55">
        <v>1998</v>
      </c>
      <c r="D93" s="60">
        <v>3746</v>
      </c>
      <c r="E93" s="61">
        <v>158</v>
      </c>
      <c r="F93" s="60">
        <v>231</v>
      </c>
      <c r="G93" s="62" t="s">
        <v>44</v>
      </c>
      <c r="H93" s="62" t="str">
        <f>IF(G93&lt;&gt;".",F93+G93,".")</f>
        <v>.</v>
      </c>
      <c r="I93" s="61">
        <f>D93+E93</f>
        <v>3904</v>
      </c>
      <c r="J93" s="60">
        <f>D93+F93</f>
        <v>3977</v>
      </c>
      <c r="K93" s="62" t="str">
        <f>IF(H93&lt;&gt;".",D93+H93,".")</f>
        <v>.</v>
      </c>
      <c r="L93" s="63">
        <f>IF(J93&lt;&gt;0,I93*100/J93,".")</f>
        <v>98.1644455619814</v>
      </c>
      <c r="M93" s="64" t="str">
        <f>IF(K93&lt;&gt;".",IF(K93&lt;&gt;0,I93*100/K93,"."),".")</f>
        <v>.</v>
      </c>
      <c r="N93" s="62">
        <f>I93-J93</f>
        <v>-73</v>
      </c>
      <c r="O93" s="62" t="str">
        <f>IF(K93&lt;&gt;".",I93-K93,".")</f>
        <v>.</v>
      </c>
      <c r="P93" s="64" t="str">
        <f>IF(D92&lt;&gt;0,(D93-D92)*100/D92,".")</f>
        <v>.</v>
      </c>
      <c r="Q93" s="63" t="str">
        <f>IF(I92&lt;&gt;0,(I93-I92)*100/I92,".")</f>
        <v>.</v>
      </c>
      <c r="R93" s="65" t="str">
        <f>IF(AND(J92&lt;&gt;0,J92&lt;&gt;"."),(J93-J92)*100/J92,".")</f>
        <v>.</v>
      </c>
      <c r="S93" s="65" t="str">
        <f>IF(AND(K92&lt;&gt;0,K92&lt;&gt;".",K93&lt;&gt;"."),(K93-K92)*100/K92,".")</f>
        <v>.</v>
      </c>
    </row>
    <row r="94" spans="2:19" ht="12">
      <c r="B94" s="48"/>
      <c r="C94" s="55">
        <v>1999</v>
      </c>
      <c r="D94" s="60">
        <v>3751</v>
      </c>
      <c r="E94" s="61">
        <v>209</v>
      </c>
      <c r="F94" s="60">
        <v>184</v>
      </c>
      <c r="G94" s="62" t="s">
        <v>44</v>
      </c>
      <c r="H94" s="62" t="str">
        <f>IF(G94&lt;&gt;".",F94+G94,".")</f>
        <v>.</v>
      </c>
      <c r="I94" s="61">
        <f>D94+E94</f>
        <v>3960</v>
      </c>
      <c r="J94" s="60">
        <f>D94+F94</f>
        <v>3935</v>
      </c>
      <c r="K94" s="62" t="str">
        <f>IF(H94&lt;&gt;".",D94+H94,".")</f>
        <v>.</v>
      </c>
      <c r="L94" s="63">
        <f>IF(J94&lt;&gt;0,I94*100/J94,".")</f>
        <v>100.63532401524778</v>
      </c>
      <c r="M94" s="64" t="str">
        <f>IF(K94&lt;&gt;".",IF(K94&lt;&gt;0,I94*100/K94,"."),".")</f>
        <v>.</v>
      </c>
      <c r="N94" s="62">
        <f>I94-J94</f>
        <v>25</v>
      </c>
      <c r="O94" s="62" t="str">
        <f>IF(K94&lt;&gt;".",I94-K94,".")</f>
        <v>.</v>
      </c>
      <c r="P94" s="64">
        <f>IF(D93&lt;&gt;0,(D94-D93)*100/D93,".")</f>
        <v>0.13347570742124934</v>
      </c>
      <c r="Q94" s="63">
        <f>IF(I93&lt;&gt;0,(I94-I93)*100/I93,".")</f>
        <v>1.4344262295081966</v>
      </c>
      <c r="R94" s="65">
        <f>IF(AND(J93&lt;&gt;0,J93&lt;&gt;"."),(J94-J93)*100/J93,".")</f>
        <v>-1.056072416394267</v>
      </c>
      <c r="S94" s="65" t="str">
        <f>IF(AND(K93&lt;&gt;0,K93&lt;&gt;".",K94&lt;&gt;"."),(K94-K93)*100/K93,".")</f>
        <v>.</v>
      </c>
    </row>
    <row r="95" spans="2:19" ht="12">
      <c r="B95" s="48"/>
      <c r="C95" s="55">
        <v>2000</v>
      </c>
      <c r="D95" s="60">
        <v>3719</v>
      </c>
      <c r="E95" s="61">
        <v>155</v>
      </c>
      <c r="F95" s="60">
        <v>217</v>
      </c>
      <c r="G95" s="62" t="s">
        <v>44</v>
      </c>
      <c r="H95" s="62" t="str">
        <f>IF(G95&lt;&gt;".",F95+G95,".")</f>
        <v>.</v>
      </c>
      <c r="I95" s="61">
        <f>D95+E95</f>
        <v>3874</v>
      </c>
      <c r="J95" s="60">
        <f>D95+F95</f>
        <v>3936</v>
      </c>
      <c r="K95" s="62" t="str">
        <f>IF(H95&lt;&gt;".",D95+H95,".")</f>
        <v>.</v>
      </c>
      <c r="L95" s="63">
        <f>IF(J95&lt;&gt;0,I95*100/J95,".")</f>
        <v>98.42479674796748</v>
      </c>
      <c r="M95" s="64" t="str">
        <f>IF(K95&lt;&gt;".",IF(K95&lt;&gt;0,I95*100/K95,"."),".")</f>
        <v>.</v>
      </c>
      <c r="N95" s="62">
        <f>I95-J95</f>
        <v>-62</v>
      </c>
      <c r="O95" s="62" t="str">
        <f>IF(K95&lt;&gt;".",I95-K95,".")</f>
        <v>.</v>
      </c>
      <c r="P95" s="64">
        <f>IF(D94&lt;&gt;0,(D95-D94)*100/D94,".")</f>
        <v>-0.8531058384430819</v>
      </c>
      <c r="Q95" s="63">
        <f>IF(I94&lt;&gt;0,(I95-I94)*100/I94,".")</f>
        <v>-2.1717171717171717</v>
      </c>
      <c r="R95" s="65">
        <f>IF(AND(J94&lt;&gt;0,J94&lt;&gt;"."),(J95-J94)*100/J94,".")</f>
        <v>0.025412960609911054</v>
      </c>
      <c r="S95" s="65" t="str">
        <f>IF(AND(K94&lt;&gt;0,K94&lt;&gt;".",K95&lt;&gt;"."),(K95-K94)*100/K94,".")</f>
        <v>.</v>
      </c>
    </row>
    <row r="96" spans="2:19" ht="12">
      <c r="B96" s="48"/>
      <c r="C96" s="55">
        <v>2001</v>
      </c>
      <c r="D96" s="60">
        <v>3706</v>
      </c>
      <c r="E96" s="61">
        <v>231</v>
      </c>
      <c r="F96" s="60">
        <v>60</v>
      </c>
      <c r="G96" s="62" t="s">
        <v>44</v>
      </c>
      <c r="H96" s="62" t="str">
        <f>IF(G96&lt;&gt;".",F96+G96,".")</f>
        <v>.</v>
      </c>
      <c r="I96" s="61">
        <f>D96+E96</f>
        <v>3937</v>
      </c>
      <c r="J96" s="60">
        <f>D96+F96</f>
        <v>3766</v>
      </c>
      <c r="K96" s="62" t="str">
        <f>IF(H96&lt;&gt;".",D96+H96,".")</f>
        <v>.</v>
      </c>
      <c r="L96" s="63">
        <f>IF(J96&lt;&gt;0,I96*100/J96,".")</f>
        <v>104.54062665958577</v>
      </c>
      <c r="M96" s="64" t="str">
        <f>IF(K96&lt;&gt;".",IF(K96&lt;&gt;0,I96*100/K96,"."),".")</f>
        <v>.</v>
      </c>
      <c r="N96" s="62">
        <f>I96-J96</f>
        <v>171</v>
      </c>
      <c r="O96" s="62" t="str">
        <f>IF(K96&lt;&gt;".",I96-K96,".")</f>
        <v>.</v>
      </c>
      <c r="P96" s="64">
        <f>IF(D95&lt;&gt;0,(D96-D95)*100/D95,".")</f>
        <v>-0.34955633234740524</v>
      </c>
      <c r="Q96" s="63">
        <f>IF(I95&lt;&gt;0,(I96-I95)*100/I95,".")</f>
        <v>1.6262261228704182</v>
      </c>
      <c r="R96" s="65">
        <f>IF(AND(J95&lt;&gt;0,J95&lt;&gt;"."),(J96-J95)*100/J95,".")</f>
        <v>-4.319105691056911</v>
      </c>
      <c r="S96" s="65" t="str">
        <f>IF(AND(K95&lt;&gt;0,K95&lt;&gt;".",K96&lt;&gt;"."),(K96-K95)*100/K95,".")</f>
        <v>.</v>
      </c>
    </row>
    <row r="97" spans="2:19" ht="12">
      <c r="B97" s="48"/>
      <c r="C97" s="55">
        <v>2002</v>
      </c>
      <c r="D97" s="60">
        <v>3200</v>
      </c>
      <c r="E97" s="61">
        <v>196</v>
      </c>
      <c r="F97" s="60">
        <v>114</v>
      </c>
      <c r="G97" s="62" t="s">
        <v>44</v>
      </c>
      <c r="H97" s="62" t="str">
        <f>IF(G97&lt;&gt;".",F97+G97,".")</f>
        <v>.</v>
      </c>
      <c r="I97" s="61">
        <f>D97+E97</f>
        <v>3396</v>
      </c>
      <c r="J97" s="60">
        <f>D97+F97</f>
        <v>3314</v>
      </c>
      <c r="K97" s="62" t="str">
        <f>IF(H97&lt;&gt;".",D97+H97,".")</f>
        <v>.</v>
      </c>
      <c r="L97" s="63">
        <f>IF(J97&lt;&gt;0,I97*100/J97,".")</f>
        <v>102.47435123717563</v>
      </c>
      <c r="M97" s="64" t="str">
        <f>IF(K97&lt;&gt;".",IF(K97&lt;&gt;0,I97*100/K97,"."),".")</f>
        <v>.</v>
      </c>
      <c r="N97" s="62">
        <f>I97-J97</f>
        <v>82</v>
      </c>
      <c r="O97" s="62" t="str">
        <f>IF(K97&lt;&gt;".",I97-K97,".")</f>
        <v>.</v>
      </c>
      <c r="P97" s="64">
        <f>IF(D96&lt;&gt;0,(D97-D96)*100/D96,".")</f>
        <v>-13.65353480841878</v>
      </c>
      <c r="Q97" s="63">
        <f>IF(I96&lt;&gt;0,(I97-I96)*100/I96,".")</f>
        <v>-13.741427482854967</v>
      </c>
      <c r="R97" s="65">
        <f>IF(AND(J96&lt;&gt;0,J96&lt;&gt;"."),(J97-J96)*100/J96,".")</f>
        <v>-12.002124269782263</v>
      </c>
      <c r="S97" s="65" t="str">
        <f>IF(AND(K96&lt;&gt;0,K96&lt;&gt;".",K97&lt;&gt;"."),(K97-K96)*100/K96,".")</f>
        <v>.</v>
      </c>
    </row>
    <row r="98" spans="2:19" ht="12">
      <c r="B98" s="48"/>
      <c r="C98" s="55">
        <v>2003</v>
      </c>
      <c r="D98" s="60">
        <v>3305</v>
      </c>
      <c r="E98" s="61">
        <v>174</v>
      </c>
      <c r="F98" s="60">
        <v>611</v>
      </c>
      <c r="G98" s="62" t="s">
        <v>44</v>
      </c>
      <c r="H98" s="62" t="str">
        <f>IF(G98&lt;&gt;".",F98+G98,".")</f>
        <v>.</v>
      </c>
      <c r="I98" s="61">
        <f>D98+E98</f>
        <v>3479</v>
      </c>
      <c r="J98" s="60">
        <f>D98+F98</f>
        <v>3916</v>
      </c>
      <c r="K98" s="62" t="str">
        <f>IF(H98&lt;&gt;".",D98+H98,".")</f>
        <v>.</v>
      </c>
      <c r="L98" s="63">
        <f>IF(J98&lt;&gt;0,I98*100/J98,".")</f>
        <v>88.84065372829417</v>
      </c>
      <c r="M98" s="64" t="str">
        <f>IF(K98&lt;&gt;".",IF(K98&lt;&gt;0,I98*100/K98,"."),".")</f>
        <v>.</v>
      </c>
      <c r="N98" s="62">
        <f>I98-J98</f>
        <v>-437</v>
      </c>
      <c r="O98" s="62" t="str">
        <f>IF(K98&lt;&gt;".",I98-K98,".")</f>
        <v>.</v>
      </c>
      <c r="P98" s="64">
        <f>IF(D97&lt;&gt;0,(D98-D97)*100/D97,".")</f>
        <v>3.28125</v>
      </c>
      <c r="Q98" s="63">
        <f>IF(I97&lt;&gt;0,(I98-I97)*100/I97,".")</f>
        <v>2.4440518256772674</v>
      </c>
      <c r="R98" s="65">
        <f>IF(AND(J97&lt;&gt;0,J97&lt;&gt;"."),(J98-J97)*100/J97,".")</f>
        <v>18.16535908267954</v>
      </c>
      <c r="S98" s="65" t="str">
        <f>IF(AND(K97&lt;&gt;0,K97&lt;&gt;".",K98&lt;&gt;"."),(K98-K97)*100/K97,".")</f>
        <v>.</v>
      </c>
    </row>
    <row r="99" spans="2:19" ht="12">
      <c r="B99" s="48"/>
      <c r="C99" s="55">
        <v>2004</v>
      </c>
      <c r="D99" s="60">
        <v>3320</v>
      </c>
      <c r="E99" s="61">
        <v>167</v>
      </c>
      <c r="F99" s="60">
        <v>478</v>
      </c>
      <c r="G99" s="62" t="s">
        <v>44</v>
      </c>
      <c r="H99" s="62" t="str">
        <f>IF(G99&lt;&gt;".",F99+G99,".")</f>
        <v>.</v>
      </c>
      <c r="I99" s="61">
        <f>D99+E99</f>
        <v>3487</v>
      </c>
      <c r="J99" s="60">
        <f>D99+F99</f>
        <v>3798</v>
      </c>
      <c r="K99" s="62" t="str">
        <f>IF(H99&lt;&gt;".",D99+H99,".")</f>
        <v>.</v>
      </c>
      <c r="L99" s="63">
        <f>IF(J99&lt;&gt;0,I99*100/J99,".")</f>
        <v>91.81147972617167</v>
      </c>
      <c r="M99" s="64" t="str">
        <f>IF(K99&lt;&gt;".",IF(K99&lt;&gt;0,I99*100/K99,"."),".")</f>
        <v>.</v>
      </c>
      <c r="N99" s="62">
        <f>I99-J99</f>
        <v>-311</v>
      </c>
      <c r="O99" s="62" t="str">
        <f>IF(K99&lt;&gt;".",I99-K99,".")</f>
        <v>.</v>
      </c>
      <c r="P99" s="64">
        <f>IF(D98&lt;&gt;0,(D99-D98)*100/D98,".")</f>
        <v>0.45385779122541603</v>
      </c>
      <c r="Q99" s="63">
        <f>IF(I98&lt;&gt;0,(I99-I98)*100/I98,".")</f>
        <v>0.22995113538373096</v>
      </c>
      <c r="R99" s="65">
        <f>IF(AND(J98&lt;&gt;0,J98&lt;&gt;"."),(J99-J98)*100/J98,".")</f>
        <v>-3.0132788559754853</v>
      </c>
      <c r="S99" s="65" t="str">
        <f>IF(AND(K98&lt;&gt;0,K98&lt;&gt;".",K99&lt;&gt;"."),(K99-K98)*100/K98,".")</f>
        <v>.</v>
      </c>
    </row>
    <row r="100" spans="2:19" ht="12">
      <c r="B100" s="48"/>
      <c r="C100" s="55">
        <v>2005</v>
      </c>
      <c r="D100" s="60">
        <v>3245</v>
      </c>
      <c r="E100" s="61">
        <v>168</v>
      </c>
      <c r="F100" s="60">
        <v>398</v>
      </c>
      <c r="G100" s="62" t="s">
        <v>44</v>
      </c>
      <c r="H100" s="62" t="str">
        <f>IF(G100&lt;&gt;".",F100+G100,".")</f>
        <v>.</v>
      </c>
      <c r="I100" s="61">
        <f>D100+E100</f>
        <v>3413</v>
      </c>
      <c r="J100" s="60">
        <f>D100+F100</f>
        <v>3643</v>
      </c>
      <c r="K100" s="62" t="str">
        <f>IF(H100&lt;&gt;".",D100+H100,".")</f>
        <v>.</v>
      </c>
      <c r="L100" s="63">
        <f>IF(J100&lt;&gt;0,I100*100/J100,".")</f>
        <v>93.68652209717266</v>
      </c>
      <c r="M100" s="64" t="str">
        <f>IF(K100&lt;&gt;".",IF(K100&lt;&gt;0,I100*100/K100,"."),".")</f>
        <v>.</v>
      </c>
      <c r="N100" s="62">
        <f>I100-J100</f>
        <v>-230</v>
      </c>
      <c r="O100" s="62" t="str">
        <f>IF(K100&lt;&gt;".",I100-K100,".")</f>
        <v>.</v>
      </c>
      <c r="P100" s="64">
        <f>IF(D99&lt;&gt;0,(D100-D99)*100/D99,".")</f>
        <v>-2.2590361445783134</v>
      </c>
      <c r="Q100" s="63">
        <f>IF(I99&lt;&gt;0,(I100-I99)*100/I99,".")</f>
        <v>-2.122168052767422</v>
      </c>
      <c r="R100" s="65">
        <f>IF(AND(J99&lt;&gt;0,J99&lt;&gt;"."),(J100-J99)*100/J99,".")</f>
        <v>-4.081095313322802</v>
      </c>
      <c r="S100" s="65" t="str">
        <f>IF(AND(K99&lt;&gt;0,K99&lt;&gt;".",K100&lt;&gt;"."),(K100-K99)*100/K99,".")</f>
        <v>.</v>
      </c>
    </row>
    <row r="101" spans="2:19" ht="12">
      <c r="B101" s="48"/>
      <c r="C101" s="55">
        <v>2006</v>
      </c>
      <c r="D101" s="60">
        <v>3407</v>
      </c>
      <c r="E101" s="61">
        <v>99</v>
      </c>
      <c r="F101" s="60">
        <v>312</v>
      </c>
      <c r="G101" s="62" t="s">
        <v>44</v>
      </c>
      <c r="H101" s="62" t="str">
        <f>IF(G101&lt;&gt;".",F101+G101,".")</f>
        <v>.</v>
      </c>
      <c r="I101" s="61">
        <f>D101+E101</f>
        <v>3506</v>
      </c>
      <c r="J101" s="60">
        <f>D101+F101</f>
        <v>3719</v>
      </c>
      <c r="K101" s="62" t="str">
        <f>IF(H101&lt;&gt;".",D101+H101,".")</f>
        <v>.</v>
      </c>
      <c r="L101" s="63">
        <f>IF(J101&lt;&gt;0,I101*100/J101,".")</f>
        <v>94.27265393923098</v>
      </c>
      <c r="M101" s="64" t="str">
        <f>IF(K101&lt;&gt;".",IF(K101&lt;&gt;0,I101*100/K101,"."),".")</f>
        <v>.</v>
      </c>
      <c r="N101" s="62">
        <f>I101-J101</f>
        <v>-213</v>
      </c>
      <c r="O101" s="62" t="str">
        <f>IF(K101&lt;&gt;".",I101-K101,".")</f>
        <v>.</v>
      </c>
      <c r="P101" s="64">
        <f>IF(D100&lt;&gt;0,(D101-D100)*100/D100,".")</f>
        <v>4.992295839753467</v>
      </c>
      <c r="Q101" s="63">
        <f>IF(I100&lt;&gt;0,(I101-I100)*100/I100,".")</f>
        <v>2.724875476120715</v>
      </c>
      <c r="R101" s="65">
        <f>IF(AND(J100&lt;&gt;0,J100&lt;&gt;"."),(J101-J100)*100/J100,".")</f>
        <v>2.0861926983255557</v>
      </c>
      <c r="S101" s="65" t="str">
        <f>IF(AND(K100&lt;&gt;0,K100&lt;&gt;".",K101&lt;&gt;"."),(K101-K100)*100/K100,".")</f>
        <v>.</v>
      </c>
    </row>
    <row r="102" spans="2:19" ht="12">
      <c r="B102" s="48"/>
      <c r="C102" s="55">
        <v>2007</v>
      </c>
      <c r="D102" s="60">
        <v>3879</v>
      </c>
      <c r="E102" s="61">
        <v>87</v>
      </c>
      <c r="F102" s="60">
        <v>361</v>
      </c>
      <c r="G102" s="62">
        <v>1209</v>
      </c>
      <c r="H102" s="62">
        <f>IF(G102&lt;&gt;".",F102+G102,".")</f>
        <v>1570</v>
      </c>
      <c r="I102" s="61">
        <f>D102+E102</f>
        <v>3966</v>
      </c>
      <c r="J102" s="60">
        <f>D102+F102</f>
        <v>4240</v>
      </c>
      <c r="K102" s="62">
        <f>IF(H102&lt;&gt;".",D102+H102,".")</f>
        <v>5449</v>
      </c>
      <c r="L102" s="63">
        <f>IF(J102&lt;&gt;0,I102*100/J102,".")</f>
        <v>93.5377358490566</v>
      </c>
      <c r="M102" s="64">
        <f>IF(K102&lt;&gt;".",IF(K102&lt;&gt;0,I102*100/K102,"."),".")</f>
        <v>72.78399706368141</v>
      </c>
      <c r="N102" s="62">
        <f>I102-J102</f>
        <v>-274</v>
      </c>
      <c r="O102" s="62">
        <f>IF(K102&lt;&gt;".",I102-K102,".")</f>
        <v>-1483</v>
      </c>
      <c r="P102" s="64">
        <f>IF(D101&lt;&gt;0,(D102-D101)*100/D101,".")</f>
        <v>13.853830349280893</v>
      </c>
      <c r="Q102" s="63">
        <f>IF(I101&lt;&gt;0,(I102-I101)*100/I101,".")</f>
        <v>13.120365088419852</v>
      </c>
      <c r="R102" s="65">
        <f>IF(AND(J101&lt;&gt;0,J101&lt;&gt;"."),(J102-J101)*100/J101,".")</f>
        <v>14.009142242538317</v>
      </c>
      <c r="S102" s="65" t="str">
        <f>IF(AND(K101&lt;&gt;0,K101&lt;&gt;".",K102&lt;&gt;"."),(K102-K101)*100/K101,".")</f>
        <v>.</v>
      </c>
    </row>
    <row r="103" spans="2:19" ht="12">
      <c r="B103" s="48"/>
      <c r="C103" s="55">
        <v>2008</v>
      </c>
      <c r="D103" s="60">
        <v>3907</v>
      </c>
      <c r="E103" s="61">
        <v>146</v>
      </c>
      <c r="F103" s="60">
        <v>130</v>
      </c>
      <c r="G103" s="62">
        <v>1056</v>
      </c>
      <c r="H103" s="62">
        <f>IF(G103&lt;&gt;".",F103+G103,".")</f>
        <v>1186</v>
      </c>
      <c r="I103" s="61">
        <f>D103+E103</f>
        <v>4053</v>
      </c>
      <c r="J103" s="60">
        <f>D103+F103</f>
        <v>4037</v>
      </c>
      <c r="K103" s="62">
        <f>IF(H103&lt;&gt;".",D103+H103,".")</f>
        <v>5093</v>
      </c>
      <c r="L103" s="63">
        <f>IF(J103&lt;&gt;0,I103*100/J103,".")</f>
        <v>100.39633391132028</v>
      </c>
      <c r="M103" s="64">
        <f>IF(K103&lt;&gt;".",IF(K103&lt;&gt;0,I103*100/K103,"."),".")</f>
        <v>79.57981543294719</v>
      </c>
      <c r="N103" s="62">
        <f>I103-J103</f>
        <v>16</v>
      </c>
      <c r="O103" s="62">
        <f>IF(K103&lt;&gt;".",I103-K103,".")</f>
        <v>-1040</v>
      </c>
      <c r="P103" s="64">
        <f>IF(D102&lt;&gt;0,(D103-D102)*100/D102,".")</f>
        <v>0.7218355246197473</v>
      </c>
      <c r="Q103" s="63">
        <f>IF(I102&lt;&gt;0,(I103-I102)*100/I102,".")</f>
        <v>2.1936459909228443</v>
      </c>
      <c r="R103" s="65">
        <f>IF(AND(J102&lt;&gt;0,J102&lt;&gt;"."),(J103-J102)*100/J102,".")</f>
        <v>-4.787735849056604</v>
      </c>
      <c r="S103" s="65">
        <f>IF(AND(K102&lt;&gt;0,K102&lt;&gt;".",K103&lt;&gt;"."),(K103-K102)*100/K102,".")</f>
        <v>-6.533308864011746</v>
      </c>
    </row>
    <row r="104" spans="2:19" ht="12">
      <c r="B104" s="48"/>
      <c r="C104" s="55">
        <v>2009</v>
      </c>
      <c r="D104" s="60">
        <v>3729</v>
      </c>
      <c r="E104" s="61">
        <v>92</v>
      </c>
      <c r="F104" s="60">
        <v>124</v>
      </c>
      <c r="G104" s="62">
        <v>632</v>
      </c>
      <c r="H104" s="62">
        <f>IF(G104&lt;&gt;".",F104+G104,".")</f>
        <v>756</v>
      </c>
      <c r="I104" s="61">
        <f>D104+E104</f>
        <v>3821</v>
      </c>
      <c r="J104" s="60">
        <f>D104+F104</f>
        <v>3853</v>
      </c>
      <c r="K104" s="62">
        <f>IF(H104&lt;&gt;".",D104+H104,".")</f>
        <v>4485</v>
      </c>
      <c r="L104" s="63">
        <f>IF(J104&lt;&gt;0,I104*100/J104,".")</f>
        <v>99.16947832857514</v>
      </c>
      <c r="M104" s="64">
        <f>IF(K104&lt;&gt;".",IF(K104&lt;&gt;0,I104*100/K104,"."),".")</f>
        <v>85.19509476031214</v>
      </c>
      <c r="N104" s="62">
        <f>I104-J104</f>
        <v>-32</v>
      </c>
      <c r="O104" s="62">
        <f>IF(K104&lt;&gt;".",I104-K104,".")</f>
        <v>-664</v>
      </c>
      <c r="P104" s="64">
        <f>IF(D103&lt;&gt;0,(D104-D103)*100/D103,".")</f>
        <v>-4.5559252623496285</v>
      </c>
      <c r="Q104" s="63">
        <f>IF(I103&lt;&gt;0,(I104-I103)*100/I103,".")</f>
        <v>-5.724154946952875</v>
      </c>
      <c r="R104" s="65">
        <f>IF(AND(J103&lt;&gt;0,J103&lt;&gt;"."),(J104-J103)*100/J103,".")</f>
        <v>-4.557839980183305</v>
      </c>
      <c r="S104" s="65">
        <f>IF(AND(K103&lt;&gt;0,K103&lt;&gt;".",K104&lt;&gt;"."),(K104-K103)*100/K103,".")</f>
        <v>-11.937954054584724</v>
      </c>
    </row>
    <row r="105" spans="2:19" ht="12">
      <c r="B105" s="48"/>
      <c r="C105" s="55">
        <v>2010</v>
      </c>
      <c r="D105" s="60">
        <v>3722</v>
      </c>
      <c r="E105" s="61">
        <v>200</v>
      </c>
      <c r="F105" s="60">
        <v>188</v>
      </c>
      <c r="G105" s="62">
        <v>703</v>
      </c>
      <c r="H105" s="62">
        <f>IF(G105&lt;&gt;".",F105+G105,".")</f>
        <v>891</v>
      </c>
      <c r="I105" s="61">
        <f>D105+E105</f>
        <v>3922</v>
      </c>
      <c r="J105" s="60">
        <f>D105+F105</f>
        <v>3910</v>
      </c>
      <c r="K105" s="62">
        <f>IF(H105&lt;&gt;".",D105+H105,".")</f>
        <v>4613</v>
      </c>
      <c r="L105" s="63">
        <f>IF(J105&lt;&gt;0,I105*100/J105,".")</f>
        <v>100.30690537084399</v>
      </c>
      <c r="M105" s="64">
        <f>IF(K105&lt;&gt;".",IF(K105&lt;&gt;0,I105*100/K105,"."),".")</f>
        <v>85.020593973553</v>
      </c>
      <c r="N105" s="62">
        <f>I105-J105</f>
        <v>12</v>
      </c>
      <c r="O105" s="62">
        <f>IF(K105&lt;&gt;".",I105-K105,".")</f>
        <v>-691</v>
      </c>
      <c r="P105" s="64">
        <f>IF(D104&lt;&gt;0,(D105-D104)*100/D104,".")</f>
        <v>-0.18771788683293109</v>
      </c>
      <c r="Q105" s="63">
        <f>IF(I104&lt;&gt;0,(I105-I104)*100/I104,".")</f>
        <v>2.6432870976184244</v>
      </c>
      <c r="R105" s="65">
        <f>IF(AND(J104&lt;&gt;0,J104&lt;&gt;"."),(J105-J104)*100/J104,".")</f>
        <v>1.4793667272255386</v>
      </c>
      <c r="S105" s="65">
        <f>IF(AND(K104&lt;&gt;0,K104&lt;&gt;".",K105&lt;&gt;"."),(K105-K104)*100/K104,".")</f>
        <v>2.8539576365663324</v>
      </c>
    </row>
    <row r="106" spans="2:19" ht="18.75" customHeight="1">
      <c r="B106" s="48"/>
      <c r="C106" s="55"/>
      <c r="D106" s="60"/>
      <c r="E106" s="61"/>
      <c r="F106" s="60"/>
      <c r="G106" s="62"/>
      <c r="H106" s="62"/>
      <c r="I106" s="61"/>
      <c r="J106" s="60"/>
      <c r="K106" s="62"/>
      <c r="L106" s="63"/>
      <c r="M106" s="64"/>
      <c r="N106" s="62"/>
      <c r="O106" s="62"/>
      <c r="P106" s="64"/>
      <c r="Q106" s="63"/>
      <c r="R106" s="65"/>
      <c r="S106" s="65"/>
    </row>
    <row r="107" spans="2:19" ht="24" customHeight="1">
      <c r="B107" s="48"/>
      <c r="C107" s="49" t="s">
        <v>57</v>
      </c>
      <c r="D107" s="50"/>
      <c r="E107" s="51"/>
      <c r="F107" s="50"/>
      <c r="G107" s="50"/>
      <c r="H107" s="52"/>
      <c r="I107" s="51"/>
      <c r="J107" s="50"/>
      <c r="K107" s="52"/>
      <c r="L107" s="50"/>
      <c r="M107" s="51"/>
      <c r="N107" s="50"/>
      <c r="O107" s="50"/>
      <c r="P107" s="51"/>
      <c r="Q107" s="50"/>
      <c r="R107" s="53"/>
      <c r="S107" s="53"/>
    </row>
    <row r="108" spans="2:19" ht="5.25" customHeight="1">
      <c r="B108" s="48"/>
      <c r="C108" s="55"/>
      <c r="D108" s="56"/>
      <c r="E108" s="57"/>
      <c r="F108" s="56"/>
      <c r="G108" s="56"/>
      <c r="H108" s="58"/>
      <c r="I108" s="57"/>
      <c r="J108" s="56"/>
      <c r="K108" s="58"/>
      <c r="L108" s="56"/>
      <c r="M108" s="57"/>
      <c r="N108" s="56"/>
      <c r="O108" s="56"/>
      <c r="P108" s="57"/>
      <c r="Q108" s="56"/>
      <c r="R108" s="59"/>
      <c r="S108" s="59"/>
    </row>
    <row r="109" spans="2:19" ht="12">
      <c r="B109" s="48"/>
      <c r="C109" s="55">
        <v>1998</v>
      </c>
      <c r="D109" s="60">
        <v>2333</v>
      </c>
      <c r="E109" s="61">
        <v>99</v>
      </c>
      <c r="F109" s="60">
        <v>200</v>
      </c>
      <c r="G109" s="62" t="s">
        <v>44</v>
      </c>
      <c r="H109" s="62" t="str">
        <f>IF(G109&lt;&gt;".",F109+G109,".")</f>
        <v>.</v>
      </c>
      <c r="I109" s="61">
        <f>D109+E109</f>
        <v>2432</v>
      </c>
      <c r="J109" s="60">
        <f>D109+F109</f>
        <v>2533</v>
      </c>
      <c r="K109" s="62" t="str">
        <f>IF(H109&lt;&gt;".",D109+H109,".")</f>
        <v>.</v>
      </c>
      <c r="L109" s="63">
        <f>IF(J109&lt;&gt;0,I109*100/J109,".")</f>
        <v>96.01263324121595</v>
      </c>
      <c r="M109" s="64" t="str">
        <f>IF(K109&lt;&gt;".",IF(K109&lt;&gt;0,I109*100/K109,"."),".")</f>
        <v>.</v>
      </c>
      <c r="N109" s="62">
        <f>I109-J109</f>
        <v>-101</v>
      </c>
      <c r="O109" s="62" t="str">
        <f>IF(K109&lt;&gt;".",I109-K109,".")</f>
        <v>.</v>
      </c>
      <c r="P109" s="64" t="str">
        <f>IF(D108&lt;&gt;0,(D109-D108)*100/D108,".")</f>
        <v>.</v>
      </c>
      <c r="Q109" s="63" t="str">
        <f>IF(I108&lt;&gt;0,(I109-I108)*100/I108,".")</f>
        <v>.</v>
      </c>
      <c r="R109" s="65" t="str">
        <f>IF(AND(J108&lt;&gt;0,J108&lt;&gt;"."),(J109-J108)*100/J108,".")</f>
        <v>.</v>
      </c>
      <c r="S109" s="65" t="str">
        <f>IF(AND(K108&lt;&gt;0,K108&lt;&gt;".",K109&lt;&gt;"."),(K109-K108)*100/K108,".")</f>
        <v>.</v>
      </c>
    </row>
    <row r="110" spans="2:19" ht="12">
      <c r="B110" s="48"/>
      <c r="C110" s="55">
        <v>1999</v>
      </c>
      <c r="D110" s="60">
        <v>2347</v>
      </c>
      <c r="E110" s="61">
        <v>93</v>
      </c>
      <c r="F110" s="60">
        <v>169</v>
      </c>
      <c r="G110" s="62" t="s">
        <v>44</v>
      </c>
      <c r="H110" s="62" t="str">
        <f>IF(G110&lt;&gt;".",F110+G110,".")</f>
        <v>.</v>
      </c>
      <c r="I110" s="61">
        <f>D110+E110</f>
        <v>2440</v>
      </c>
      <c r="J110" s="60">
        <f>D110+F110</f>
        <v>2516</v>
      </c>
      <c r="K110" s="62" t="str">
        <f>IF(H110&lt;&gt;".",D110+H110,".")</f>
        <v>.</v>
      </c>
      <c r="L110" s="63">
        <f>IF(J110&lt;&gt;0,I110*100/J110,".")</f>
        <v>96.97933227344993</v>
      </c>
      <c r="M110" s="64" t="str">
        <f>IF(K110&lt;&gt;".",IF(K110&lt;&gt;0,I110*100/K110,"."),".")</f>
        <v>.</v>
      </c>
      <c r="N110" s="62">
        <f>I110-J110</f>
        <v>-76</v>
      </c>
      <c r="O110" s="62" t="str">
        <f>IF(K110&lt;&gt;".",I110-K110,".")</f>
        <v>.</v>
      </c>
      <c r="P110" s="64">
        <f>IF(D109&lt;&gt;0,(D110-D109)*100/D109,".")</f>
        <v>0.6000857265323618</v>
      </c>
      <c r="Q110" s="63">
        <f>IF(I109&lt;&gt;0,(I110-I109)*100/I109,".")</f>
        <v>0.32894736842105265</v>
      </c>
      <c r="R110" s="65">
        <f>IF(AND(J109&lt;&gt;0,J109&lt;&gt;"."),(J110-J109)*100/J109,".")</f>
        <v>-0.6711409395973155</v>
      </c>
      <c r="S110" s="65" t="str">
        <f>IF(AND(K109&lt;&gt;0,K109&lt;&gt;".",K110&lt;&gt;"."),(K110-K109)*100/K109,".")</f>
        <v>.</v>
      </c>
    </row>
    <row r="111" spans="2:19" ht="12">
      <c r="B111" s="48"/>
      <c r="C111" s="55">
        <v>2000</v>
      </c>
      <c r="D111" s="60">
        <v>2409</v>
      </c>
      <c r="E111" s="61">
        <v>113</v>
      </c>
      <c r="F111" s="60">
        <v>131</v>
      </c>
      <c r="G111" s="62" t="s">
        <v>44</v>
      </c>
      <c r="H111" s="62" t="str">
        <f>IF(G111&lt;&gt;".",F111+G111,".")</f>
        <v>.</v>
      </c>
      <c r="I111" s="61">
        <f>D111+E111</f>
        <v>2522</v>
      </c>
      <c r="J111" s="60">
        <f>D111+F111</f>
        <v>2540</v>
      </c>
      <c r="K111" s="62" t="str">
        <f>IF(H111&lt;&gt;".",D111+H111,".")</f>
        <v>.</v>
      </c>
      <c r="L111" s="63">
        <f>IF(J111&lt;&gt;0,I111*100/J111,".")</f>
        <v>99.29133858267717</v>
      </c>
      <c r="M111" s="64" t="str">
        <f>IF(K111&lt;&gt;".",IF(K111&lt;&gt;0,I111*100/K111,"."),".")</f>
        <v>.</v>
      </c>
      <c r="N111" s="62">
        <f>I111-J111</f>
        <v>-18</v>
      </c>
      <c r="O111" s="62" t="str">
        <f>IF(K111&lt;&gt;".",I111-K111,".")</f>
        <v>.</v>
      </c>
      <c r="P111" s="64">
        <f>IF(D110&lt;&gt;0,(D111-D110)*100/D110,".")</f>
        <v>2.641670217298679</v>
      </c>
      <c r="Q111" s="63">
        <f>IF(I110&lt;&gt;0,(I111-I110)*100/I110,".")</f>
        <v>3.360655737704918</v>
      </c>
      <c r="R111" s="65">
        <f>IF(AND(J110&lt;&gt;0,J110&lt;&gt;"."),(J111-J110)*100/J110,".")</f>
        <v>0.9538950715421304</v>
      </c>
      <c r="S111" s="65" t="str">
        <f>IF(AND(K110&lt;&gt;0,K110&lt;&gt;".",K111&lt;&gt;"."),(K111-K110)*100/K110,".")</f>
        <v>.</v>
      </c>
    </row>
    <row r="112" spans="2:19" ht="12">
      <c r="B112" s="48"/>
      <c r="C112" s="55">
        <v>2001</v>
      </c>
      <c r="D112" s="60">
        <v>2317</v>
      </c>
      <c r="E112" s="61">
        <v>136</v>
      </c>
      <c r="F112" s="60">
        <v>78</v>
      </c>
      <c r="G112" s="62" t="s">
        <v>44</v>
      </c>
      <c r="H112" s="62" t="str">
        <f>IF(G112&lt;&gt;".",F112+G112,".")</f>
        <v>.</v>
      </c>
      <c r="I112" s="61">
        <f>D112+E112</f>
        <v>2453</v>
      </c>
      <c r="J112" s="60">
        <f>D112+F112</f>
        <v>2395</v>
      </c>
      <c r="K112" s="62" t="str">
        <f>IF(H112&lt;&gt;".",D112+H112,".")</f>
        <v>.</v>
      </c>
      <c r="L112" s="63">
        <f>IF(J112&lt;&gt;0,I112*100/J112,".")</f>
        <v>102.42171189979123</v>
      </c>
      <c r="M112" s="64" t="str">
        <f>IF(K112&lt;&gt;".",IF(K112&lt;&gt;0,I112*100/K112,"."),".")</f>
        <v>.</v>
      </c>
      <c r="N112" s="62">
        <f>I112-J112</f>
        <v>58</v>
      </c>
      <c r="O112" s="62" t="str">
        <f>IF(K112&lt;&gt;".",I112-K112,".")</f>
        <v>.</v>
      </c>
      <c r="P112" s="64">
        <f>IF(D111&lt;&gt;0,(D112-D111)*100/D111,".")</f>
        <v>-3.8190120381901203</v>
      </c>
      <c r="Q112" s="63">
        <f>IF(I111&lt;&gt;0,(I112-I111)*100/I111,".")</f>
        <v>-2.7359238699444886</v>
      </c>
      <c r="R112" s="65">
        <f>IF(AND(J111&lt;&gt;0,J111&lt;&gt;"."),(J112-J111)*100/J111,".")</f>
        <v>-5.708661417322834</v>
      </c>
      <c r="S112" s="65" t="str">
        <f>IF(AND(K111&lt;&gt;0,K111&lt;&gt;".",K112&lt;&gt;"."),(K112-K111)*100/K111,".")</f>
        <v>.</v>
      </c>
    </row>
    <row r="113" spans="2:19" ht="12">
      <c r="B113" s="48"/>
      <c r="C113" s="55">
        <v>2002</v>
      </c>
      <c r="D113" s="60">
        <v>2165</v>
      </c>
      <c r="E113" s="61">
        <v>121</v>
      </c>
      <c r="F113" s="60">
        <v>146</v>
      </c>
      <c r="G113" s="62" t="s">
        <v>44</v>
      </c>
      <c r="H113" s="62" t="str">
        <f>IF(G113&lt;&gt;".",F113+G113,".")</f>
        <v>.</v>
      </c>
      <c r="I113" s="61">
        <f>D113+E113</f>
        <v>2286</v>
      </c>
      <c r="J113" s="60">
        <f>D113+F113</f>
        <v>2311</v>
      </c>
      <c r="K113" s="62" t="str">
        <f>IF(H113&lt;&gt;".",D113+H113,".")</f>
        <v>.</v>
      </c>
      <c r="L113" s="63">
        <f>IF(J113&lt;&gt;0,I113*100/J113,".")</f>
        <v>98.91821722198182</v>
      </c>
      <c r="M113" s="64" t="str">
        <f>IF(K113&lt;&gt;".",IF(K113&lt;&gt;0,I113*100/K113,"."),".")</f>
        <v>.</v>
      </c>
      <c r="N113" s="62">
        <f>I113-J113</f>
        <v>-25</v>
      </c>
      <c r="O113" s="62" t="str">
        <f>IF(K113&lt;&gt;".",I113-K113,".")</f>
        <v>.</v>
      </c>
      <c r="P113" s="64">
        <f>IF(D112&lt;&gt;0,(D113-D112)*100/D112,".")</f>
        <v>-6.560207164436772</v>
      </c>
      <c r="Q113" s="63">
        <f>IF(I112&lt;&gt;0,(I113-I112)*100/I112,".")</f>
        <v>-6.807990216061965</v>
      </c>
      <c r="R113" s="65">
        <f>IF(AND(J112&lt;&gt;0,J112&lt;&gt;"."),(J113-J112)*100/J112,".")</f>
        <v>-3.5073068893528183</v>
      </c>
      <c r="S113" s="65" t="str">
        <f>IF(AND(K112&lt;&gt;0,K112&lt;&gt;".",K113&lt;&gt;"."),(K113-K112)*100/K112,".")</f>
        <v>.</v>
      </c>
    </row>
    <row r="114" spans="2:19" ht="12">
      <c r="B114" s="48"/>
      <c r="C114" s="55">
        <v>2003</v>
      </c>
      <c r="D114" s="60">
        <v>2154</v>
      </c>
      <c r="E114" s="61">
        <v>107</v>
      </c>
      <c r="F114" s="60">
        <v>347</v>
      </c>
      <c r="G114" s="62" t="s">
        <v>44</v>
      </c>
      <c r="H114" s="62" t="str">
        <f>IF(G114&lt;&gt;".",F114+G114,".")</f>
        <v>.</v>
      </c>
      <c r="I114" s="61">
        <f>D114+E114</f>
        <v>2261</v>
      </c>
      <c r="J114" s="60">
        <f>D114+F114</f>
        <v>2501</v>
      </c>
      <c r="K114" s="62" t="str">
        <f>IF(H114&lt;&gt;".",D114+H114,".")</f>
        <v>.</v>
      </c>
      <c r="L114" s="63">
        <f>IF(J114&lt;&gt;0,I114*100/J114,".")</f>
        <v>90.40383846461415</v>
      </c>
      <c r="M114" s="64" t="str">
        <f>IF(K114&lt;&gt;".",IF(K114&lt;&gt;0,I114*100/K114,"."),".")</f>
        <v>.</v>
      </c>
      <c r="N114" s="62">
        <f>I114-J114</f>
        <v>-240</v>
      </c>
      <c r="O114" s="62" t="str">
        <f>IF(K114&lt;&gt;".",I114-K114,".")</f>
        <v>.</v>
      </c>
      <c r="P114" s="64">
        <f>IF(D113&lt;&gt;0,(D114-D113)*100/D113,".")</f>
        <v>-0.5080831408775982</v>
      </c>
      <c r="Q114" s="63">
        <f>IF(I113&lt;&gt;0,(I114-I113)*100/I113,".")</f>
        <v>-1.0936132983377078</v>
      </c>
      <c r="R114" s="65">
        <f>IF(AND(J113&lt;&gt;0,J113&lt;&gt;"."),(J114-J113)*100/J113,".")</f>
        <v>8.221549112938122</v>
      </c>
      <c r="S114" s="65" t="str">
        <f>IF(AND(K113&lt;&gt;0,K113&lt;&gt;".",K114&lt;&gt;"."),(K114-K113)*100/K113,".")</f>
        <v>.</v>
      </c>
    </row>
    <row r="115" spans="2:19" ht="12">
      <c r="B115" s="48"/>
      <c r="C115" s="55">
        <v>2004</v>
      </c>
      <c r="D115" s="60">
        <v>2168</v>
      </c>
      <c r="E115" s="61">
        <v>48</v>
      </c>
      <c r="F115" s="60">
        <v>332</v>
      </c>
      <c r="G115" s="62" t="s">
        <v>44</v>
      </c>
      <c r="H115" s="62" t="str">
        <f>IF(G115&lt;&gt;".",F115+G115,".")</f>
        <v>.</v>
      </c>
      <c r="I115" s="61">
        <f>D115+E115</f>
        <v>2216</v>
      </c>
      <c r="J115" s="60">
        <f>D115+F115</f>
        <v>2500</v>
      </c>
      <c r="K115" s="62" t="str">
        <f>IF(H115&lt;&gt;".",D115+H115,".")</f>
        <v>.</v>
      </c>
      <c r="L115" s="63">
        <f>IF(J115&lt;&gt;0,I115*100/J115,".")</f>
        <v>88.64</v>
      </c>
      <c r="M115" s="64" t="str">
        <f>IF(K115&lt;&gt;".",IF(K115&lt;&gt;0,I115*100/K115,"."),".")</f>
        <v>.</v>
      </c>
      <c r="N115" s="62">
        <f>I115-J115</f>
        <v>-284</v>
      </c>
      <c r="O115" s="62" t="str">
        <f>IF(K115&lt;&gt;".",I115-K115,".")</f>
        <v>.</v>
      </c>
      <c r="P115" s="64">
        <f>IF(D114&lt;&gt;0,(D115-D114)*100/D114,".")</f>
        <v>0.6499535747446611</v>
      </c>
      <c r="Q115" s="63">
        <f>IF(I114&lt;&gt;0,(I115-I114)*100/I114,".")</f>
        <v>-1.9902697921273773</v>
      </c>
      <c r="R115" s="65">
        <f>IF(AND(J114&lt;&gt;0,J114&lt;&gt;"."),(J115-J114)*100/J114,".")</f>
        <v>-0.03998400639744103</v>
      </c>
      <c r="S115" s="65" t="str">
        <f>IF(AND(K114&lt;&gt;0,K114&lt;&gt;".",K115&lt;&gt;"."),(K115-K114)*100/K114,".")</f>
        <v>.</v>
      </c>
    </row>
    <row r="116" spans="2:19" ht="12">
      <c r="B116" s="48"/>
      <c r="C116" s="55">
        <v>2005</v>
      </c>
      <c r="D116" s="60">
        <v>2096</v>
      </c>
      <c r="E116" s="61">
        <v>75</v>
      </c>
      <c r="F116" s="60">
        <v>389</v>
      </c>
      <c r="G116" s="62" t="s">
        <v>44</v>
      </c>
      <c r="H116" s="62" t="str">
        <f>IF(G116&lt;&gt;".",F116+G116,".")</f>
        <v>.</v>
      </c>
      <c r="I116" s="61">
        <f>D116+E116</f>
        <v>2171</v>
      </c>
      <c r="J116" s="60">
        <f>D116+F116</f>
        <v>2485</v>
      </c>
      <c r="K116" s="62" t="str">
        <f>IF(H116&lt;&gt;".",D116+H116,".")</f>
        <v>.</v>
      </c>
      <c r="L116" s="63">
        <f>IF(J116&lt;&gt;0,I116*100/J116,".")</f>
        <v>87.36418511066398</v>
      </c>
      <c r="M116" s="64" t="str">
        <f>IF(K116&lt;&gt;".",IF(K116&lt;&gt;0,I116*100/K116,"."),".")</f>
        <v>.</v>
      </c>
      <c r="N116" s="62">
        <f>I116-J116</f>
        <v>-314</v>
      </c>
      <c r="O116" s="62" t="str">
        <f>IF(K116&lt;&gt;".",I116-K116,".")</f>
        <v>.</v>
      </c>
      <c r="P116" s="64">
        <f>IF(D115&lt;&gt;0,(D116-D115)*100/D115,".")</f>
        <v>-3.321033210332103</v>
      </c>
      <c r="Q116" s="63">
        <f>IF(I115&lt;&gt;0,(I116-I115)*100/I115,".")</f>
        <v>-2.0306859205776173</v>
      </c>
      <c r="R116" s="65">
        <f>IF(AND(J115&lt;&gt;0,J115&lt;&gt;"."),(J116-J115)*100/J115,".")</f>
        <v>-0.6</v>
      </c>
      <c r="S116" s="65" t="str">
        <f>IF(AND(K115&lt;&gt;0,K115&lt;&gt;".",K116&lt;&gt;"."),(K116-K115)*100/K115,".")</f>
        <v>.</v>
      </c>
    </row>
    <row r="117" spans="2:19" ht="12">
      <c r="B117" s="48"/>
      <c r="C117" s="55">
        <v>2006</v>
      </c>
      <c r="D117" s="60">
        <v>2226</v>
      </c>
      <c r="E117" s="61">
        <v>33</v>
      </c>
      <c r="F117" s="60">
        <v>296</v>
      </c>
      <c r="G117" s="62" t="s">
        <v>44</v>
      </c>
      <c r="H117" s="62" t="str">
        <f>IF(G117&lt;&gt;".",F117+G117,".")</f>
        <v>.</v>
      </c>
      <c r="I117" s="61">
        <f>D117+E117</f>
        <v>2259</v>
      </c>
      <c r="J117" s="60">
        <f>D117+F117</f>
        <v>2522</v>
      </c>
      <c r="K117" s="62" t="str">
        <f>IF(H117&lt;&gt;".",D117+H117,".")</f>
        <v>.</v>
      </c>
      <c r="L117" s="63">
        <f>IF(J117&lt;&gt;0,I117*100/J117,".")</f>
        <v>89.57176843774782</v>
      </c>
      <c r="M117" s="64" t="str">
        <f>IF(K117&lt;&gt;".",IF(K117&lt;&gt;0,I117*100/K117,"."),".")</f>
        <v>.</v>
      </c>
      <c r="N117" s="62">
        <f>I117-J117</f>
        <v>-263</v>
      </c>
      <c r="O117" s="62" t="str">
        <f>IF(K117&lt;&gt;".",I117-K117,".")</f>
        <v>.</v>
      </c>
      <c r="P117" s="64">
        <f>IF(D116&lt;&gt;0,(D117-D116)*100/D116,".")</f>
        <v>6.202290076335878</v>
      </c>
      <c r="Q117" s="63">
        <f>IF(I116&lt;&gt;0,(I117-I116)*100/I116,".")</f>
        <v>4.053431598341778</v>
      </c>
      <c r="R117" s="65">
        <f>IF(AND(J116&lt;&gt;0,J116&lt;&gt;"."),(J117-J116)*100/J116,".")</f>
        <v>1.488933601609658</v>
      </c>
      <c r="S117" s="65" t="str">
        <f>IF(AND(K116&lt;&gt;0,K116&lt;&gt;".",K117&lt;&gt;"."),(K117-K116)*100/K116,".")</f>
        <v>.</v>
      </c>
    </row>
    <row r="118" spans="2:19" ht="12">
      <c r="B118" s="48"/>
      <c r="C118" s="55">
        <v>2007</v>
      </c>
      <c r="D118" s="60">
        <v>2408</v>
      </c>
      <c r="E118" s="61">
        <v>71</v>
      </c>
      <c r="F118" s="60">
        <v>61</v>
      </c>
      <c r="G118" s="62">
        <v>329</v>
      </c>
      <c r="H118" s="62">
        <f>IF(G118&lt;&gt;".",F118+G118,".")</f>
        <v>390</v>
      </c>
      <c r="I118" s="61">
        <f>D118+E118</f>
        <v>2479</v>
      </c>
      <c r="J118" s="60">
        <f>D118+F118</f>
        <v>2469</v>
      </c>
      <c r="K118" s="62">
        <f>IF(H118&lt;&gt;".",D118+H118,".")</f>
        <v>2798</v>
      </c>
      <c r="L118" s="63">
        <f>IF(J118&lt;&gt;0,I118*100/J118,".")</f>
        <v>100.4050222762252</v>
      </c>
      <c r="M118" s="64">
        <f>IF(K118&lt;&gt;".",IF(K118&lt;&gt;0,I118*100/K118,"."),".")</f>
        <v>88.59899928520372</v>
      </c>
      <c r="N118" s="62">
        <f>I118-J118</f>
        <v>10</v>
      </c>
      <c r="O118" s="62">
        <f>IF(K118&lt;&gt;".",I118-K118,".")</f>
        <v>-319</v>
      </c>
      <c r="P118" s="64">
        <f>IF(D117&lt;&gt;0,(D118-D117)*100/D117,".")</f>
        <v>8.176100628930818</v>
      </c>
      <c r="Q118" s="63">
        <f>IF(I117&lt;&gt;0,(I118-I117)*100/I117,".")</f>
        <v>9.738822487826472</v>
      </c>
      <c r="R118" s="65">
        <f>IF(AND(J117&lt;&gt;0,J117&lt;&gt;"."),(J118-J117)*100/J117,".")</f>
        <v>-2.1015067406819985</v>
      </c>
      <c r="S118" s="65" t="str">
        <f>IF(AND(K117&lt;&gt;0,K117&lt;&gt;".",K118&lt;&gt;"."),(K118-K117)*100/K117,".")</f>
        <v>.</v>
      </c>
    </row>
    <row r="119" spans="2:19" ht="12">
      <c r="B119" s="48"/>
      <c r="C119" s="55">
        <v>2008</v>
      </c>
      <c r="D119" s="60">
        <v>2472</v>
      </c>
      <c r="E119" s="61">
        <v>42</v>
      </c>
      <c r="F119" s="60">
        <v>10</v>
      </c>
      <c r="G119" s="62">
        <v>325</v>
      </c>
      <c r="H119" s="62">
        <f>IF(G119&lt;&gt;".",F119+G119,".")</f>
        <v>335</v>
      </c>
      <c r="I119" s="61">
        <f>D119+E119</f>
        <v>2514</v>
      </c>
      <c r="J119" s="60">
        <f>D119+F119</f>
        <v>2482</v>
      </c>
      <c r="K119" s="62">
        <f>IF(H119&lt;&gt;".",D119+H119,".")</f>
        <v>2807</v>
      </c>
      <c r="L119" s="63">
        <f>IF(J119&lt;&gt;0,I119*100/J119,".")</f>
        <v>101.28928283642225</v>
      </c>
      <c r="M119" s="64">
        <f>IF(K119&lt;&gt;".",IF(K119&lt;&gt;0,I119*100/K119,"."),".")</f>
        <v>89.56180976131101</v>
      </c>
      <c r="N119" s="62">
        <f>I119-J119</f>
        <v>32</v>
      </c>
      <c r="O119" s="62">
        <f>IF(K119&lt;&gt;".",I119-K119,".")</f>
        <v>-293</v>
      </c>
      <c r="P119" s="64">
        <f>IF(D118&lt;&gt;0,(D119-D118)*100/D118,".")</f>
        <v>2.6578073089700998</v>
      </c>
      <c r="Q119" s="63">
        <f>IF(I118&lt;&gt;0,(I119-I118)*100/I118,".")</f>
        <v>1.4118596208148446</v>
      </c>
      <c r="R119" s="65">
        <f>IF(AND(J118&lt;&gt;0,J118&lt;&gt;"."),(J119-J118)*100/J118,".")</f>
        <v>0.5265289590927501</v>
      </c>
      <c r="S119" s="65">
        <f>IF(AND(K118&lt;&gt;0,K118&lt;&gt;".",K119&lt;&gt;"."),(K119-K118)*100/K118,".")</f>
        <v>0.32165832737669764</v>
      </c>
    </row>
    <row r="120" spans="2:19" ht="12">
      <c r="B120" s="48"/>
      <c r="C120" s="55">
        <v>2009</v>
      </c>
      <c r="D120" s="60">
        <v>2221</v>
      </c>
      <c r="E120" s="61">
        <v>47</v>
      </c>
      <c r="F120" s="60">
        <v>2</v>
      </c>
      <c r="G120" s="62">
        <v>278</v>
      </c>
      <c r="H120" s="62">
        <f>IF(G120&lt;&gt;".",F120+G120,".")</f>
        <v>280</v>
      </c>
      <c r="I120" s="61">
        <f>D120+E120</f>
        <v>2268</v>
      </c>
      <c r="J120" s="60">
        <f>D120+F120</f>
        <v>2223</v>
      </c>
      <c r="K120" s="62">
        <f>IF(H120&lt;&gt;".",D120+H120,".")</f>
        <v>2501</v>
      </c>
      <c r="L120" s="63">
        <f>IF(J120&lt;&gt;0,I120*100/J120,".")</f>
        <v>102.02429149797571</v>
      </c>
      <c r="M120" s="64">
        <f>IF(K120&lt;&gt;".",IF(K120&lt;&gt;0,I120*100/K120,"."),".")</f>
        <v>90.68372650939624</v>
      </c>
      <c r="N120" s="62">
        <f>I120-J120</f>
        <v>45</v>
      </c>
      <c r="O120" s="62">
        <f>IF(K120&lt;&gt;".",I120-K120,".")</f>
        <v>-233</v>
      </c>
      <c r="P120" s="64">
        <f>IF(D119&lt;&gt;0,(D120-D119)*100/D119,".")</f>
        <v>-10.153721682847896</v>
      </c>
      <c r="Q120" s="63">
        <f>IF(I119&lt;&gt;0,(I120-I119)*100/I119,".")</f>
        <v>-9.785202863961814</v>
      </c>
      <c r="R120" s="65">
        <f>IF(AND(J119&lt;&gt;0,J119&lt;&gt;"."),(J120-J119)*100/J119,".")</f>
        <v>-10.435132957292506</v>
      </c>
      <c r="S120" s="65">
        <f>IF(AND(K119&lt;&gt;0,K119&lt;&gt;".",K120&lt;&gt;"."),(K120-K119)*100/K119,".")</f>
        <v>-10.901318133238332</v>
      </c>
    </row>
    <row r="121" spans="2:19" ht="12">
      <c r="B121" s="48"/>
      <c r="C121" s="55">
        <v>2010</v>
      </c>
      <c r="D121" s="60">
        <v>2399</v>
      </c>
      <c r="E121" s="61">
        <v>39</v>
      </c>
      <c r="F121" s="60">
        <v>9</v>
      </c>
      <c r="G121" s="62">
        <v>386</v>
      </c>
      <c r="H121" s="62">
        <f>IF(G121&lt;&gt;".",F121+G121,".")</f>
        <v>395</v>
      </c>
      <c r="I121" s="61">
        <f>D121+E121</f>
        <v>2438</v>
      </c>
      <c r="J121" s="60">
        <f>D121+F121</f>
        <v>2408</v>
      </c>
      <c r="K121" s="62">
        <f>IF(H121&lt;&gt;".",D121+H121,".")</f>
        <v>2794</v>
      </c>
      <c r="L121" s="63">
        <f>IF(J121&lt;&gt;0,I121*100/J121,".")</f>
        <v>101.24584717607974</v>
      </c>
      <c r="M121" s="64">
        <f>IF(K121&lt;&gt;".",IF(K121&lt;&gt;0,I121*100/K121,"."),".")</f>
        <v>87.25841088045813</v>
      </c>
      <c r="N121" s="62">
        <f>I121-J121</f>
        <v>30</v>
      </c>
      <c r="O121" s="62">
        <f>IF(K121&lt;&gt;".",I121-K121,".")</f>
        <v>-356</v>
      </c>
      <c r="P121" s="64">
        <f>IF(D120&lt;&gt;0,(D121-D120)*100/D120,".")</f>
        <v>8.014407924358396</v>
      </c>
      <c r="Q121" s="63">
        <f>IF(I120&lt;&gt;0,(I121-I120)*100/I120,".")</f>
        <v>7.495590828924162</v>
      </c>
      <c r="R121" s="65">
        <f>IF(AND(J120&lt;&gt;0,J120&lt;&gt;"."),(J121-J120)*100/J120,".")</f>
        <v>8.322087269455691</v>
      </c>
      <c r="S121" s="65">
        <f>IF(AND(K120&lt;&gt;0,K120&lt;&gt;".",K121&lt;&gt;"."),(K121-K120)*100/K120,".")</f>
        <v>11.71531387445022</v>
      </c>
    </row>
    <row r="122" spans="2:19" ht="18.75" customHeight="1">
      <c r="B122" s="48"/>
      <c r="C122" s="55"/>
      <c r="D122" s="60"/>
      <c r="E122" s="61"/>
      <c r="F122" s="60"/>
      <c r="G122" s="62"/>
      <c r="H122" s="62"/>
      <c r="I122" s="61"/>
      <c r="J122" s="60"/>
      <c r="K122" s="62"/>
      <c r="L122" s="63"/>
      <c r="M122" s="64"/>
      <c r="N122" s="62"/>
      <c r="O122" s="62"/>
      <c r="P122" s="64"/>
      <c r="Q122" s="63"/>
      <c r="R122" s="65"/>
      <c r="S122" s="65"/>
    </row>
    <row r="123" spans="2:19" ht="24" customHeight="1">
      <c r="B123" s="48"/>
      <c r="C123" s="49" t="s">
        <v>58</v>
      </c>
      <c r="D123" s="50"/>
      <c r="E123" s="51"/>
      <c r="F123" s="50"/>
      <c r="G123" s="50"/>
      <c r="H123" s="52"/>
      <c r="I123" s="51"/>
      <c r="J123" s="50"/>
      <c r="K123" s="52"/>
      <c r="L123" s="50"/>
      <c r="M123" s="51"/>
      <c r="N123" s="50"/>
      <c r="O123" s="50"/>
      <c r="P123" s="51"/>
      <c r="Q123" s="50"/>
      <c r="R123" s="53"/>
      <c r="S123" s="53"/>
    </row>
    <row r="124" spans="2:19" ht="5.25" customHeight="1">
      <c r="B124" s="48"/>
      <c r="C124" s="55"/>
      <c r="D124" s="56"/>
      <c r="E124" s="57"/>
      <c r="F124" s="56"/>
      <c r="G124" s="56"/>
      <c r="H124" s="58"/>
      <c r="I124" s="57"/>
      <c r="J124" s="56"/>
      <c r="K124" s="58"/>
      <c r="L124" s="56"/>
      <c r="M124" s="57"/>
      <c r="N124" s="56"/>
      <c r="O124" s="56"/>
      <c r="P124" s="57"/>
      <c r="Q124" s="56"/>
      <c r="R124" s="59"/>
      <c r="S124" s="59"/>
    </row>
    <row r="125" spans="2:19" ht="12">
      <c r="B125" s="48"/>
      <c r="C125" s="55">
        <v>1998</v>
      </c>
      <c r="D125" s="60">
        <v>4400</v>
      </c>
      <c r="E125" s="61">
        <v>83</v>
      </c>
      <c r="F125" s="60">
        <v>325</v>
      </c>
      <c r="G125" s="62" t="s">
        <v>44</v>
      </c>
      <c r="H125" s="62" t="str">
        <f>IF(G125&lt;&gt;".",F125+G125,".")</f>
        <v>.</v>
      </c>
      <c r="I125" s="61">
        <f>D125+E125</f>
        <v>4483</v>
      </c>
      <c r="J125" s="60">
        <f>D125+F125</f>
        <v>4725</v>
      </c>
      <c r="K125" s="62" t="str">
        <f>IF(H125&lt;&gt;".",D125+H125,".")</f>
        <v>.</v>
      </c>
      <c r="L125" s="63">
        <f>IF(J125&lt;&gt;0,I125*100/J125,".")</f>
        <v>94.87830687830687</v>
      </c>
      <c r="M125" s="64" t="str">
        <f>IF(K125&lt;&gt;".",IF(K125&lt;&gt;0,I125*100/K125,"."),".")</f>
        <v>.</v>
      </c>
      <c r="N125" s="62">
        <f>I125-J125</f>
        <v>-242</v>
      </c>
      <c r="O125" s="62" t="str">
        <f>IF(K125&lt;&gt;".",I125-K125,".")</f>
        <v>.</v>
      </c>
      <c r="P125" s="64" t="str">
        <f>IF(D124&lt;&gt;0,(D125-D124)*100/D124,".")</f>
        <v>.</v>
      </c>
      <c r="Q125" s="63" t="str">
        <f>IF(I124&lt;&gt;0,(I125-I124)*100/I124,".")</f>
        <v>.</v>
      </c>
      <c r="R125" s="65" t="str">
        <f>IF(AND(J124&lt;&gt;0,J124&lt;&gt;"."),(J125-J124)*100/J124,".")</f>
        <v>.</v>
      </c>
      <c r="S125" s="65" t="str">
        <f>IF(AND(K124&lt;&gt;0,K124&lt;&gt;".",K125&lt;&gt;"."),(K125-K124)*100/K124,".")</f>
        <v>.</v>
      </c>
    </row>
    <row r="126" spans="2:19" ht="12">
      <c r="B126" s="48"/>
      <c r="C126" s="55">
        <v>1999</v>
      </c>
      <c r="D126" s="60">
        <v>4516</v>
      </c>
      <c r="E126" s="61">
        <v>102</v>
      </c>
      <c r="F126" s="60">
        <v>307</v>
      </c>
      <c r="G126" s="62" t="s">
        <v>44</v>
      </c>
      <c r="H126" s="62" t="str">
        <f>IF(G126&lt;&gt;".",F126+G126,".")</f>
        <v>.</v>
      </c>
      <c r="I126" s="61">
        <f>D126+E126</f>
        <v>4618</v>
      </c>
      <c r="J126" s="60">
        <f>D126+F126</f>
        <v>4823</v>
      </c>
      <c r="K126" s="62" t="str">
        <f>IF(H126&lt;&gt;".",D126+H126,".")</f>
        <v>.</v>
      </c>
      <c r="L126" s="63">
        <f>IF(J126&lt;&gt;0,I126*100/J126,".")</f>
        <v>95.74953348538254</v>
      </c>
      <c r="M126" s="64" t="str">
        <f>IF(K126&lt;&gt;".",IF(K126&lt;&gt;0,I126*100/K126,"."),".")</f>
        <v>.</v>
      </c>
      <c r="N126" s="62">
        <f>I126-J126</f>
        <v>-205</v>
      </c>
      <c r="O126" s="62" t="str">
        <f>IF(K126&lt;&gt;".",I126-K126,".")</f>
        <v>.</v>
      </c>
      <c r="P126" s="64">
        <f>IF(D125&lt;&gt;0,(D126-D125)*100/D125,".")</f>
        <v>2.6363636363636362</v>
      </c>
      <c r="Q126" s="63">
        <f>IF(I125&lt;&gt;0,(I126-I125)*100/I125,".")</f>
        <v>3.0113763105063573</v>
      </c>
      <c r="R126" s="65">
        <f>IF(AND(J125&lt;&gt;0,J125&lt;&gt;"."),(J126-J125)*100/J125,".")</f>
        <v>2.074074074074074</v>
      </c>
      <c r="S126" s="65" t="str">
        <f>IF(AND(K125&lt;&gt;0,K125&lt;&gt;".",K126&lt;&gt;"."),(K126-K125)*100/K125,".")</f>
        <v>.</v>
      </c>
    </row>
    <row r="127" spans="2:19" ht="12">
      <c r="B127" s="48"/>
      <c r="C127" s="55">
        <v>2000</v>
      </c>
      <c r="D127" s="60">
        <v>4379</v>
      </c>
      <c r="E127" s="61">
        <v>72</v>
      </c>
      <c r="F127" s="60">
        <v>208</v>
      </c>
      <c r="G127" s="62" t="s">
        <v>44</v>
      </c>
      <c r="H127" s="62" t="str">
        <f>IF(G127&lt;&gt;".",F127+G127,".")</f>
        <v>.</v>
      </c>
      <c r="I127" s="61">
        <f>D127+E127</f>
        <v>4451</v>
      </c>
      <c r="J127" s="60">
        <f>D127+F127</f>
        <v>4587</v>
      </c>
      <c r="K127" s="62" t="str">
        <f>IF(H127&lt;&gt;".",D127+H127,".")</f>
        <v>.</v>
      </c>
      <c r="L127" s="63">
        <f>IF(J127&lt;&gt;0,I127*100/J127,".")</f>
        <v>97.03509919337257</v>
      </c>
      <c r="M127" s="64" t="str">
        <f>IF(K127&lt;&gt;".",IF(K127&lt;&gt;0,I127*100/K127,"."),".")</f>
        <v>.</v>
      </c>
      <c r="N127" s="62">
        <f>I127-J127</f>
        <v>-136</v>
      </c>
      <c r="O127" s="62" t="str">
        <f>IF(K127&lt;&gt;".",I127-K127,".")</f>
        <v>.</v>
      </c>
      <c r="P127" s="64">
        <f>IF(D126&lt;&gt;0,(D127-D126)*100/D126,".")</f>
        <v>-3.033658104517272</v>
      </c>
      <c r="Q127" s="63">
        <f>IF(I126&lt;&gt;0,(I127-I126)*100/I126,".")</f>
        <v>-3.6162841056734516</v>
      </c>
      <c r="R127" s="65">
        <f>IF(AND(J126&lt;&gt;0,J126&lt;&gt;"."),(J127-J126)*100/J126,".")</f>
        <v>-4.89321998755961</v>
      </c>
      <c r="S127" s="65" t="str">
        <f>IF(AND(K126&lt;&gt;0,K126&lt;&gt;".",K127&lt;&gt;"."),(K127-K126)*100/K126,".")</f>
        <v>.</v>
      </c>
    </row>
    <row r="128" spans="2:19" ht="12">
      <c r="B128" s="48"/>
      <c r="C128" s="55">
        <v>2001</v>
      </c>
      <c r="D128" s="60">
        <v>4328</v>
      </c>
      <c r="E128" s="61">
        <v>66</v>
      </c>
      <c r="F128" s="60">
        <v>119</v>
      </c>
      <c r="G128" s="62" t="s">
        <v>44</v>
      </c>
      <c r="H128" s="62" t="str">
        <f>IF(G128&lt;&gt;".",F128+G128,".")</f>
        <v>.</v>
      </c>
      <c r="I128" s="61">
        <f>D128+E128</f>
        <v>4394</v>
      </c>
      <c r="J128" s="60">
        <f>D128+F128</f>
        <v>4447</v>
      </c>
      <c r="K128" s="62" t="str">
        <f>IF(H128&lt;&gt;".",D128+H128,".")</f>
        <v>.</v>
      </c>
      <c r="L128" s="63">
        <f>IF(J128&lt;&gt;0,I128*100/J128,".")</f>
        <v>98.80818529345626</v>
      </c>
      <c r="M128" s="64" t="str">
        <f>IF(K128&lt;&gt;".",IF(K128&lt;&gt;0,I128*100/K128,"."),".")</f>
        <v>.</v>
      </c>
      <c r="N128" s="62">
        <f>I128-J128</f>
        <v>-53</v>
      </c>
      <c r="O128" s="62" t="str">
        <f>IF(K128&lt;&gt;".",I128-K128,".")</f>
        <v>.</v>
      </c>
      <c r="P128" s="64">
        <f>IF(D127&lt;&gt;0,(D128-D127)*100/D127,".")</f>
        <v>-1.1646494633477964</v>
      </c>
      <c r="Q128" s="63">
        <f>IF(I127&lt;&gt;0,(I128-I127)*100/I127,".")</f>
        <v>-1.2806110986295214</v>
      </c>
      <c r="R128" s="65">
        <f>IF(AND(J127&lt;&gt;0,J127&lt;&gt;"."),(J128-J127)*100/J127,".")</f>
        <v>-3.0521037715282318</v>
      </c>
      <c r="S128" s="65" t="str">
        <f>IF(AND(K127&lt;&gt;0,K127&lt;&gt;".",K128&lt;&gt;"."),(K128-K127)*100/K127,".")</f>
        <v>.</v>
      </c>
    </row>
    <row r="129" spans="2:19" ht="12">
      <c r="B129" s="48"/>
      <c r="C129" s="55">
        <v>2002</v>
      </c>
      <c r="D129" s="60">
        <v>4096</v>
      </c>
      <c r="E129" s="61">
        <v>72</v>
      </c>
      <c r="F129" s="60">
        <v>161</v>
      </c>
      <c r="G129" s="62" t="s">
        <v>44</v>
      </c>
      <c r="H129" s="62" t="str">
        <f>IF(G129&lt;&gt;".",F129+G129,".")</f>
        <v>.</v>
      </c>
      <c r="I129" s="61">
        <f>D129+E129</f>
        <v>4168</v>
      </c>
      <c r="J129" s="60">
        <f>D129+F129</f>
        <v>4257</v>
      </c>
      <c r="K129" s="62" t="str">
        <f>IF(H129&lt;&gt;".",D129+H129,".")</f>
        <v>.</v>
      </c>
      <c r="L129" s="63">
        <f>IF(J129&lt;&gt;0,I129*100/J129,".")</f>
        <v>97.90932581630256</v>
      </c>
      <c r="M129" s="64" t="str">
        <f>IF(K129&lt;&gt;".",IF(K129&lt;&gt;0,I129*100/K129,"."),".")</f>
        <v>.</v>
      </c>
      <c r="N129" s="62">
        <f>I129-J129</f>
        <v>-89</v>
      </c>
      <c r="O129" s="62" t="str">
        <f>IF(K129&lt;&gt;".",I129-K129,".")</f>
        <v>.</v>
      </c>
      <c r="P129" s="64">
        <f>IF(D128&lt;&gt;0,(D129-D128)*100/D128,".")</f>
        <v>-5.360443622920518</v>
      </c>
      <c r="Q129" s="63">
        <f>IF(I128&lt;&gt;0,(I129-I128)*100/I128,".")</f>
        <v>-5.143377332726446</v>
      </c>
      <c r="R129" s="65">
        <f>IF(AND(J128&lt;&gt;0,J128&lt;&gt;"."),(J129-J128)*100/J128,".")</f>
        <v>-4.272543287609625</v>
      </c>
      <c r="S129" s="65" t="str">
        <f>IF(AND(K128&lt;&gt;0,K128&lt;&gt;".",K129&lt;&gt;"."),(K129-K128)*100/K128,".")</f>
        <v>.</v>
      </c>
    </row>
    <row r="130" spans="2:19" ht="12">
      <c r="B130" s="48"/>
      <c r="C130" s="55">
        <v>2003</v>
      </c>
      <c r="D130" s="60">
        <v>4125</v>
      </c>
      <c r="E130" s="61">
        <v>71</v>
      </c>
      <c r="F130" s="60">
        <v>405</v>
      </c>
      <c r="G130" s="62" t="s">
        <v>44</v>
      </c>
      <c r="H130" s="62" t="str">
        <f>IF(G130&lt;&gt;".",F130+G130,".")</f>
        <v>.</v>
      </c>
      <c r="I130" s="61">
        <f>D130+E130</f>
        <v>4196</v>
      </c>
      <c r="J130" s="60">
        <f>D130+F130</f>
        <v>4530</v>
      </c>
      <c r="K130" s="62" t="str">
        <f>IF(H130&lt;&gt;".",D130+H130,".")</f>
        <v>.</v>
      </c>
      <c r="L130" s="63">
        <f>IF(J130&lt;&gt;0,I130*100/J130,".")</f>
        <v>92.62693156732892</v>
      </c>
      <c r="M130" s="64" t="str">
        <f>IF(K130&lt;&gt;".",IF(K130&lt;&gt;0,I130*100/K130,"."),".")</f>
        <v>.</v>
      </c>
      <c r="N130" s="62">
        <f>I130-J130</f>
        <v>-334</v>
      </c>
      <c r="O130" s="62" t="str">
        <f>IF(K130&lt;&gt;".",I130-K130,".")</f>
        <v>.</v>
      </c>
      <c r="P130" s="64">
        <f>IF(D129&lt;&gt;0,(D130-D129)*100/D129,".")</f>
        <v>0.7080078125</v>
      </c>
      <c r="Q130" s="63">
        <f>IF(I129&lt;&gt;0,(I130-I129)*100/I129,".")</f>
        <v>0.6717850287907869</v>
      </c>
      <c r="R130" s="65">
        <f>IF(AND(J129&lt;&gt;0,J129&lt;&gt;"."),(J130-J129)*100/J129,".")</f>
        <v>6.412966878083157</v>
      </c>
      <c r="S130" s="65" t="str">
        <f>IF(AND(K129&lt;&gt;0,K129&lt;&gt;".",K130&lt;&gt;"."),(K130-K129)*100/K129,".")</f>
        <v>.</v>
      </c>
    </row>
    <row r="131" spans="2:19" ht="12">
      <c r="B131" s="48"/>
      <c r="C131" s="55">
        <v>2004</v>
      </c>
      <c r="D131" s="60">
        <v>4078</v>
      </c>
      <c r="E131" s="61">
        <v>81</v>
      </c>
      <c r="F131" s="60">
        <v>479</v>
      </c>
      <c r="G131" s="62" t="s">
        <v>44</v>
      </c>
      <c r="H131" s="62" t="str">
        <f>IF(G131&lt;&gt;".",F131+G131,".")</f>
        <v>.</v>
      </c>
      <c r="I131" s="61">
        <f>D131+E131</f>
        <v>4159</v>
      </c>
      <c r="J131" s="60">
        <f>D131+F131</f>
        <v>4557</v>
      </c>
      <c r="K131" s="62" t="str">
        <f>IF(H131&lt;&gt;".",D131+H131,".")</f>
        <v>.</v>
      </c>
      <c r="L131" s="63">
        <f>IF(J131&lt;&gt;0,I131*100/J131,".")</f>
        <v>91.266183892912</v>
      </c>
      <c r="M131" s="64" t="str">
        <f>IF(K131&lt;&gt;".",IF(K131&lt;&gt;0,I131*100/K131,"."),".")</f>
        <v>.</v>
      </c>
      <c r="N131" s="62">
        <f>I131-J131</f>
        <v>-398</v>
      </c>
      <c r="O131" s="62" t="str">
        <f>IF(K131&lt;&gt;".",I131-K131,".")</f>
        <v>.</v>
      </c>
      <c r="P131" s="64">
        <f>IF(D130&lt;&gt;0,(D131-D130)*100/D130,".")</f>
        <v>-1.1393939393939394</v>
      </c>
      <c r="Q131" s="63">
        <f>IF(I130&lt;&gt;0,(I131-I130)*100/I130,".")</f>
        <v>-0.8817921830314586</v>
      </c>
      <c r="R131" s="65">
        <f>IF(AND(J130&lt;&gt;0,J130&lt;&gt;"."),(J131-J130)*100/J130,".")</f>
        <v>0.5960264900662252</v>
      </c>
      <c r="S131" s="65" t="str">
        <f>IF(AND(K130&lt;&gt;0,K130&lt;&gt;".",K131&lt;&gt;"."),(K131-K130)*100/K130,".")</f>
        <v>.</v>
      </c>
    </row>
    <row r="132" spans="2:19" ht="12">
      <c r="B132" s="48"/>
      <c r="C132" s="55">
        <v>2005</v>
      </c>
      <c r="D132" s="60">
        <v>4042</v>
      </c>
      <c r="E132" s="61">
        <v>44</v>
      </c>
      <c r="F132" s="60">
        <v>345</v>
      </c>
      <c r="G132" s="62" t="s">
        <v>44</v>
      </c>
      <c r="H132" s="62" t="str">
        <f>IF(G132&lt;&gt;".",F132+G132,".")</f>
        <v>.</v>
      </c>
      <c r="I132" s="61">
        <f>D132+E132</f>
        <v>4086</v>
      </c>
      <c r="J132" s="60">
        <f>D132+F132</f>
        <v>4387</v>
      </c>
      <c r="K132" s="62" t="str">
        <f>IF(H132&lt;&gt;".",D132+H132,".")</f>
        <v>.</v>
      </c>
      <c r="L132" s="63">
        <f>IF(J132&lt;&gt;0,I132*100/J132,".")</f>
        <v>93.13881923865968</v>
      </c>
      <c r="M132" s="64" t="str">
        <f>IF(K132&lt;&gt;".",IF(K132&lt;&gt;0,I132*100/K132,"."),".")</f>
        <v>.</v>
      </c>
      <c r="N132" s="62">
        <f>I132-J132</f>
        <v>-301</v>
      </c>
      <c r="O132" s="62" t="str">
        <f>IF(K132&lt;&gt;".",I132-K132,".")</f>
        <v>.</v>
      </c>
      <c r="P132" s="64">
        <f>IF(D131&lt;&gt;0,(D132-D131)*100/D131,".")</f>
        <v>-0.8827856792545365</v>
      </c>
      <c r="Q132" s="63">
        <f>IF(I131&lt;&gt;0,(I132-I131)*100/I131,".")</f>
        <v>-1.75522962250541</v>
      </c>
      <c r="R132" s="65">
        <f>IF(AND(J131&lt;&gt;0,J131&lt;&gt;"."),(J132-J131)*100/J131,".")</f>
        <v>-3.730524467851657</v>
      </c>
      <c r="S132" s="65" t="str">
        <f>IF(AND(K131&lt;&gt;0,K131&lt;&gt;".",K132&lt;&gt;"."),(K132-K131)*100/K131,".")</f>
        <v>.</v>
      </c>
    </row>
    <row r="133" spans="2:19" ht="12">
      <c r="B133" s="48"/>
      <c r="C133" s="55">
        <v>2006</v>
      </c>
      <c r="D133" s="60">
        <v>4272</v>
      </c>
      <c r="E133" s="61">
        <v>60</v>
      </c>
      <c r="F133" s="60">
        <v>466</v>
      </c>
      <c r="G133" s="62" t="s">
        <v>44</v>
      </c>
      <c r="H133" s="62" t="str">
        <f>IF(G133&lt;&gt;".",F133+G133,".")</f>
        <v>.</v>
      </c>
      <c r="I133" s="61">
        <f>D133+E133</f>
        <v>4332</v>
      </c>
      <c r="J133" s="60">
        <f>D133+F133</f>
        <v>4738</v>
      </c>
      <c r="K133" s="62" t="str">
        <f>IF(H133&lt;&gt;".",D133+H133,".")</f>
        <v>.</v>
      </c>
      <c r="L133" s="63">
        <f>IF(J133&lt;&gt;0,I133*100/J133,".")</f>
        <v>91.43098353735753</v>
      </c>
      <c r="M133" s="64" t="str">
        <f>IF(K133&lt;&gt;".",IF(K133&lt;&gt;0,I133*100/K133,"."),".")</f>
        <v>.</v>
      </c>
      <c r="N133" s="62">
        <f>I133-J133</f>
        <v>-406</v>
      </c>
      <c r="O133" s="62" t="str">
        <f>IF(K133&lt;&gt;".",I133-K133,".")</f>
        <v>.</v>
      </c>
      <c r="P133" s="64">
        <f>IF(D132&lt;&gt;0,(D133-D132)*100/D132,".")</f>
        <v>5.690252350321623</v>
      </c>
      <c r="Q133" s="63">
        <f>IF(I132&lt;&gt;0,(I133-I132)*100/I132,".")</f>
        <v>6.020558002936857</v>
      </c>
      <c r="R133" s="65">
        <f>IF(AND(J132&lt;&gt;0,J132&lt;&gt;"."),(J133-J132)*100/J132,".")</f>
        <v>8.000911784818783</v>
      </c>
      <c r="S133" s="65" t="str">
        <f>IF(AND(K132&lt;&gt;0,K132&lt;&gt;".",K133&lt;&gt;"."),(K133-K132)*100/K132,".")</f>
        <v>.</v>
      </c>
    </row>
    <row r="134" spans="2:19" ht="12">
      <c r="B134" s="48"/>
      <c r="C134" s="55">
        <v>2007</v>
      </c>
      <c r="D134" s="60">
        <v>4800</v>
      </c>
      <c r="E134" s="61">
        <v>126</v>
      </c>
      <c r="F134" s="60">
        <v>494</v>
      </c>
      <c r="G134" s="62">
        <v>1294</v>
      </c>
      <c r="H134" s="62">
        <f>IF(G134&lt;&gt;".",F134+G134,".")</f>
        <v>1788</v>
      </c>
      <c r="I134" s="61">
        <f>D134+E134</f>
        <v>4926</v>
      </c>
      <c r="J134" s="60">
        <f>D134+F134</f>
        <v>5294</v>
      </c>
      <c r="K134" s="62">
        <f>IF(H134&lt;&gt;".",D134+H134,".")</f>
        <v>6588</v>
      </c>
      <c r="L134" s="63">
        <f>IF(J134&lt;&gt;0,I134*100/J134,".")</f>
        <v>93.04873441632036</v>
      </c>
      <c r="M134" s="64">
        <f>IF(K134&lt;&gt;".",IF(K134&lt;&gt;0,I134*100/K134,"."),".")</f>
        <v>74.77231329690346</v>
      </c>
      <c r="N134" s="62">
        <f>I134-J134</f>
        <v>-368</v>
      </c>
      <c r="O134" s="62">
        <f>IF(K134&lt;&gt;".",I134-K134,".")</f>
        <v>-1662</v>
      </c>
      <c r="P134" s="64">
        <f>IF(D133&lt;&gt;0,(D134-D133)*100/D133,".")</f>
        <v>12.359550561797754</v>
      </c>
      <c r="Q134" s="63">
        <f>IF(I133&lt;&gt;0,(I134-I133)*100/I133,".")</f>
        <v>13.71191135734072</v>
      </c>
      <c r="R134" s="65">
        <f>IF(AND(J133&lt;&gt;0,J133&lt;&gt;"."),(J134-J133)*100/J133,".")</f>
        <v>11.734909244406923</v>
      </c>
      <c r="S134" s="65" t="str">
        <f>IF(AND(K133&lt;&gt;0,K133&lt;&gt;".",K134&lt;&gt;"."),(K134-K133)*100/K133,".")</f>
        <v>.</v>
      </c>
    </row>
    <row r="135" spans="2:19" ht="12">
      <c r="B135" s="48"/>
      <c r="C135" s="55">
        <v>2008</v>
      </c>
      <c r="D135" s="60">
        <v>4718</v>
      </c>
      <c r="E135" s="61">
        <v>51</v>
      </c>
      <c r="F135" s="60">
        <v>147</v>
      </c>
      <c r="G135" s="62">
        <v>1043</v>
      </c>
      <c r="H135" s="62">
        <f>IF(G135&lt;&gt;".",F135+G135,".")</f>
        <v>1190</v>
      </c>
      <c r="I135" s="61">
        <f>D135+E135</f>
        <v>4769</v>
      </c>
      <c r="J135" s="60">
        <f>D135+F135</f>
        <v>4865</v>
      </c>
      <c r="K135" s="62">
        <f>IF(H135&lt;&gt;".",D135+H135,".")</f>
        <v>5908</v>
      </c>
      <c r="L135" s="63">
        <f>IF(J135&lt;&gt;0,I135*100/J135,".")</f>
        <v>98.0267214799589</v>
      </c>
      <c r="M135" s="64">
        <f>IF(K135&lt;&gt;".",IF(K135&lt;&gt;0,I135*100/K135,"."),".")</f>
        <v>80.72105619498984</v>
      </c>
      <c r="N135" s="62">
        <f>I135-J135</f>
        <v>-96</v>
      </c>
      <c r="O135" s="62">
        <f>IF(K135&lt;&gt;".",I135-K135,".")</f>
        <v>-1139</v>
      </c>
      <c r="P135" s="64">
        <f>IF(D134&lt;&gt;0,(D135-D134)*100/D134,".")</f>
        <v>-1.7083333333333333</v>
      </c>
      <c r="Q135" s="63">
        <f>IF(I134&lt;&gt;0,(I135-I134)*100/I134,".")</f>
        <v>-3.1871701177425904</v>
      </c>
      <c r="R135" s="65">
        <f>IF(AND(J134&lt;&gt;0,J134&lt;&gt;"."),(J135-J134)*100/J134,".")</f>
        <v>-8.103513411409143</v>
      </c>
      <c r="S135" s="65">
        <f>IF(AND(K134&lt;&gt;0,K134&lt;&gt;".",K135&lt;&gt;"."),(K135-K134)*100/K134,".")</f>
        <v>-10.321797207043108</v>
      </c>
    </row>
    <row r="136" spans="2:19" ht="12">
      <c r="B136" s="48"/>
      <c r="C136" s="55">
        <v>2009</v>
      </c>
      <c r="D136" s="60">
        <v>4287</v>
      </c>
      <c r="E136" s="61">
        <v>74</v>
      </c>
      <c r="F136" s="60">
        <v>42</v>
      </c>
      <c r="G136" s="62">
        <v>942</v>
      </c>
      <c r="H136" s="62">
        <f>IF(G136&lt;&gt;".",F136+G136,".")</f>
        <v>984</v>
      </c>
      <c r="I136" s="61">
        <f>D136+E136</f>
        <v>4361</v>
      </c>
      <c r="J136" s="60">
        <f>D136+F136</f>
        <v>4329</v>
      </c>
      <c r="K136" s="62">
        <f>IF(H136&lt;&gt;".",D136+H136,".")</f>
        <v>5271</v>
      </c>
      <c r="L136" s="63">
        <f>IF(J136&lt;&gt;0,I136*100/J136,".")</f>
        <v>100.73920073920074</v>
      </c>
      <c r="M136" s="64">
        <f>IF(K136&lt;&gt;".",IF(K136&lt;&gt;0,I136*100/K136,"."),".")</f>
        <v>82.73572377158034</v>
      </c>
      <c r="N136" s="62">
        <f>I136-J136</f>
        <v>32</v>
      </c>
      <c r="O136" s="62">
        <f>IF(K136&lt;&gt;".",I136-K136,".")</f>
        <v>-910</v>
      </c>
      <c r="P136" s="64">
        <f>IF(D135&lt;&gt;0,(D136-D135)*100/D135,".")</f>
        <v>-9.13522679101314</v>
      </c>
      <c r="Q136" s="63">
        <f>IF(I135&lt;&gt;0,(I136-I135)*100/I135,".")</f>
        <v>-8.55525267351646</v>
      </c>
      <c r="R136" s="65">
        <f>IF(AND(J135&lt;&gt;0,J135&lt;&gt;"."),(J136-J135)*100/J135,".")</f>
        <v>-11.017471736896198</v>
      </c>
      <c r="S136" s="65">
        <f>IF(AND(K135&lt;&gt;0,K135&lt;&gt;".",K136&lt;&gt;"."),(K136-K135)*100/K135,".")</f>
        <v>-10.781990521327014</v>
      </c>
    </row>
    <row r="137" spans="2:19" ht="12">
      <c r="B137" s="48"/>
      <c r="C137" s="55">
        <v>2010</v>
      </c>
      <c r="D137" s="60">
        <v>4326</v>
      </c>
      <c r="E137" s="61">
        <v>45</v>
      </c>
      <c r="F137" s="60">
        <v>50</v>
      </c>
      <c r="G137" s="62">
        <v>975</v>
      </c>
      <c r="H137" s="62">
        <f>IF(G137&lt;&gt;".",F137+G137,".")</f>
        <v>1025</v>
      </c>
      <c r="I137" s="61">
        <f>D137+E137</f>
        <v>4371</v>
      </c>
      <c r="J137" s="60">
        <f>D137+F137</f>
        <v>4376</v>
      </c>
      <c r="K137" s="62">
        <f>IF(H137&lt;&gt;".",D137+H137,".")</f>
        <v>5351</v>
      </c>
      <c r="L137" s="63">
        <f>IF(J137&lt;&gt;0,I137*100/J137,".")</f>
        <v>99.88574040219379</v>
      </c>
      <c r="M137" s="64">
        <f>IF(K137&lt;&gt;".",IF(K137&lt;&gt;0,I137*100/K137,"."),".")</f>
        <v>81.6856662306111</v>
      </c>
      <c r="N137" s="62">
        <f>I137-J137</f>
        <v>-5</v>
      </c>
      <c r="O137" s="62">
        <f>IF(K137&lt;&gt;".",I137-K137,".")</f>
        <v>-980</v>
      </c>
      <c r="P137" s="64">
        <f>IF(D136&lt;&gt;0,(D137-D136)*100/D136,".")</f>
        <v>0.9097270818754374</v>
      </c>
      <c r="Q137" s="63">
        <f>IF(I136&lt;&gt;0,(I137-I136)*100/I136,".")</f>
        <v>0.22930520522815867</v>
      </c>
      <c r="R137" s="65">
        <f>IF(AND(J136&lt;&gt;0,J136&lt;&gt;"."),(J137-J136)*100/J136,".")</f>
        <v>1.0857010857010858</v>
      </c>
      <c r="S137" s="65">
        <f>IF(AND(K136&lt;&gt;0,K136&lt;&gt;".",K137&lt;&gt;"."),(K137-K136)*100/K136,".")</f>
        <v>1.5177385695313983</v>
      </c>
    </row>
    <row r="138" spans="2:19" ht="18.75" customHeight="1">
      <c r="B138" s="48"/>
      <c r="C138" s="55"/>
      <c r="D138" s="60"/>
      <c r="E138" s="61"/>
      <c r="F138" s="60"/>
      <c r="G138" s="62"/>
      <c r="H138" s="62"/>
      <c r="I138" s="61"/>
      <c r="J138" s="60"/>
      <c r="K138" s="62"/>
      <c r="L138" s="63"/>
      <c r="M138" s="64"/>
      <c r="N138" s="62"/>
      <c r="O138" s="62"/>
      <c r="P138" s="64"/>
      <c r="Q138" s="63"/>
      <c r="R138" s="65"/>
      <c r="S138" s="65"/>
    </row>
    <row r="139" spans="2:19" ht="24" customHeight="1">
      <c r="B139" s="48"/>
      <c r="C139" s="49" t="s">
        <v>59</v>
      </c>
      <c r="D139" s="50"/>
      <c r="E139" s="51"/>
      <c r="F139" s="50"/>
      <c r="G139" s="50"/>
      <c r="H139" s="52"/>
      <c r="I139" s="51"/>
      <c r="J139" s="50"/>
      <c r="K139" s="52"/>
      <c r="L139" s="50"/>
      <c r="M139" s="51"/>
      <c r="N139" s="50"/>
      <c r="O139" s="50"/>
      <c r="P139" s="51"/>
      <c r="Q139" s="50"/>
      <c r="R139" s="53"/>
      <c r="S139" s="53"/>
    </row>
    <row r="140" spans="2:19" ht="5.25" customHeight="1">
      <c r="B140" s="48"/>
      <c r="C140" s="55"/>
      <c r="D140" s="56"/>
      <c r="E140" s="57"/>
      <c r="F140" s="56"/>
      <c r="G140" s="56"/>
      <c r="H140" s="58"/>
      <c r="I140" s="57"/>
      <c r="J140" s="56"/>
      <c r="K140" s="58"/>
      <c r="L140" s="56"/>
      <c r="M140" s="57"/>
      <c r="N140" s="56"/>
      <c r="O140" s="56"/>
      <c r="P140" s="57"/>
      <c r="Q140" s="56"/>
      <c r="R140" s="59"/>
      <c r="S140" s="59"/>
    </row>
    <row r="141" spans="2:19" ht="12">
      <c r="B141" s="48"/>
      <c r="C141" s="55">
        <v>1998</v>
      </c>
      <c r="D141" s="60">
        <v>1453</v>
      </c>
      <c r="E141" s="61">
        <v>53</v>
      </c>
      <c r="F141" s="60">
        <v>37</v>
      </c>
      <c r="G141" s="62" t="s">
        <v>44</v>
      </c>
      <c r="H141" s="62" t="str">
        <f>IF(G141&lt;&gt;".",F141+G141,".")</f>
        <v>.</v>
      </c>
      <c r="I141" s="61">
        <f>D141+E141</f>
        <v>1506</v>
      </c>
      <c r="J141" s="60">
        <f>D141+F141</f>
        <v>1490</v>
      </c>
      <c r="K141" s="62" t="str">
        <f>IF(H141&lt;&gt;".",D141+H141,".")</f>
        <v>.</v>
      </c>
      <c r="L141" s="63">
        <f>IF(J141&lt;&gt;0,I141*100/J141,".")</f>
        <v>101.0738255033557</v>
      </c>
      <c r="M141" s="64" t="str">
        <f>IF(K141&lt;&gt;".",IF(K141&lt;&gt;0,I141*100/K141,"."),".")</f>
        <v>.</v>
      </c>
      <c r="N141" s="62">
        <f>I141-J141</f>
        <v>16</v>
      </c>
      <c r="O141" s="62" t="str">
        <f>IF(K141&lt;&gt;".",I141-K141,".")</f>
        <v>.</v>
      </c>
      <c r="P141" s="64" t="str">
        <f>IF(D140&lt;&gt;0,(D141-D140)*100/D140,".")</f>
        <v>.</v>
      </c>
      <c r="Q141" s="63" t="str">
        <f>IF(I140&lt;&gt;0,(I141-I140)*100/I140,".")</f>
        <v>.</v>
      </c>
      <c r="R141" s="65" t="str">
        <f>IF(AND(J140&lt;&gt;0,J140&lt;&gt;"."),(J141-J140)*100/J140,".")</f>
        <v>.</v>
      </c>
      <c r="S141" s="65" t="str">
        <f>IF(AND(K140&lt;&gt;0,K140&lt;&gt;".",K141&lt;&gt;"."),(K141-K140)*100/K140,".")</f>
        <v>.</v>
      </c>
    </row>
    <row r="142" spans="2:19" ht="12">
      <c r="B142" s="48"/>
      <c r="C142" s="55">
        <v>1999</v>
      </c>
      <c r="D142" s="60">
        <v>1519</v>
      </c>
      <c r="E142" s="61">
        <v>46</v>
      </c>
      <c r="F142" s="60">
        <v>18</v>
      </c>
      <c r="G142" s="62" t="s">
        <v>44</v>
      </c>
      <c r="H142" s="62" t="str">
        <f>IF(G142&lt;&gt;".",F142+G142,".")</f>
        <v>.</v>
      </c>
      <c r="I142" s="61">
        <f>D142+E142</f>
        <v>1565</v>
      </c>
      <c r="J142" s="60">
        <f>D142+F142</f>
        <v>1537</v>
      </c>
      <c r="K142" s="62" t="str">
        <f>IF(H142&lt;&gt;".",D142+H142,".")</f>
        <v>.</v>
      </c>
      <c r="L142" s="63">
        <f>IF(J142&lt;&gt;0,I142*100/J142,".")</f>
        <v>101.82173064411191</v>
      </c>
      <c r="M142" s="64" t="str">
        <f>IF(K142&lt;&gt;".",IF(K142&lt;&gt;0,I142*100/K142,"."),".")</f>
        <v>.</v>
      </c>
      <c r="N142" s="62">
        <f>I142-J142</f>
        <v>28</v>
      </c>
      <c r="O142" s="62" t="str">
        <f>IF(K142&lt;&gt;".",I142-K142,".")</f>
        <v>.</v>
      </c>
      <c r="P142" s="64">
        <f>IF(D141&lt;&gt;0,(D142-D141)*100/D141,".")</f>
        <v>4.542326221610461</v>
      </c>
      <c r="Q142" s="63">
        <f>IF(I141&lt;&gt;0,(I142-I141)*100/I141,".")</f>
        <v>3.9176626826029217</v>
      </c>
      <c r="R142" s="65">
        <f>IF(AND(J141&lt;&gt;0,J141&lt;&gt;"."),(J142-J141)*100/J141,".")</f>
        <v>3.1543624161073827</v>
      </c>
      <c r="S142" s="65" t="str">
        <f>IF(AND(K141&lt;&gt;0,K141&lt;&gt;".",K142&lt;&gt;"."),(K142-K141)*100/K141,".")</f>
        <v>.</v>
      </c>
    </row>
    <row r="143" spans="2:19" ht="12">
      <c r="B143" s="48"/>
      <c r="C143" s="55">
        <v>2000</v>
      </c>
      <c r="D143" s="60">
        <v>1494</v>
      </c>
      <c r="E143" s="61">
        <v>43</v>
      </c>
      <c r="F143" s="60">
        <v>12</v>
      </c>
      <c r="G143" s="62" t="s">
        <v>44</v>
      </c>
      <c r="H143" s="62" t="str">
        <f>IF(G143&lt;&gt;".",F143+G143,".")</f>
        <v>.</v>
      </c>
      <c r="I143" s="61">
        <f>D143+E143</f>
        <v>1537</v>
      </c>
      <c r="J143" s="60">
        <f>D143+F143</f>
        <v>1506</v>
      </c>
      <c r="K143" s="62" t="str">
        <f>IF(H143&lt;&gt;".",D143+H143,".")</f>
        <v>.</v>
      </c>
      <c r="L143" s="63">
        <f>IF(J143&lt;&gt;0,I143*100/J143,".")</f>
        <v>102.05843293492696</v>
      </c>
      <c r="M143" s="64" t="str">
        <f>IF(K143&lt;&gt;".",IF(K143&lt;&gt;0,I143*100/K143,"."),".")</f>
        <v>.</v>
      </c>
      <c r="N143" s="62">
        <f>I143-J143</f>
        <v>31</v>
      </c>
      <c r="O143" s="62" t="str">
        <f>IF(K143&lt;&gt;".",I143-K143,".")</f>
        <v>.</v>
      </c>
      <c r="P143" s="64">
        <f>IF(D142&lt;&gt;0,(D143-D142)*100/D142,".")</f>
        <v>-1.6458196181698486</v>
      </c>
      <c r="Q143" s="63">
        <f>IF(I142&lt;&gt;0,(I143-I142)*100/I142,".")</f>
        <v>-1.7891373801916932</v>
      </c>
      <c r="R143" s="65">
        <f>IF(AND(J142&lt;&gt;0,J142&lt;&gt;"."),(J143-J142)*100/J142,".")</f>
        <v>-2.0169160702667535</v>
      </c>
      <c r="S143" s="65" t="str">
        <f>IF(AND(K142&lt;&gt;0,K142&lt;&gt;".",K143&lt;&gt;"."),(K143-K142)*100/K142,".")</f>
        <v>.</v>
      </c>
    </row>
    <row r="144" spans="2:19" ht="12">
      <c r="B144" s="48"/>
      <c r="C144" s="55">
        <v>2001</v>
      </c>
      <c r="D144" s="60">
        <v>1561</v>
      </c>
      <c r="E144" s="61">
        <v>23</v>
      </c>
      <c r="F144" s="60">
        <v>39</v>
      </c>
      <c r="G144" s="62" t="s">
        <v>44</v>
      </c>
      <c r="H144" s="62" t="str">
        <f>IF(G144&lt;&gt;".",F144+G144,".")</f>
        <v>.</v>
      </c>
      <c r="I144" s="61">
        <f>D144+E144</f>
        <v>1584</v>
      </c>
      <c r="J144" s="60">
        <f>D144+F144</f>
        <v>1600</v>
      </c>
      <c r="K144" s="62" t="str">
        <f>IF(H144&lt;&gt;".",D144+H144,".")</f>
        <v>.</v>
      </c>
      <c r="L144" s="63">
        <f>IF(J144&lt;&gt;0,I144*100/J144,".")</f>
        <v>99</v>
      </c>
      <c r="M144" s="64" t="str">
        <f>IF(K144&lt;&gt;".",IF(K144&lt;&gt;0,I144*100/K144,"."),".")</f>
        <v>.</v>
      </c>
      <c r="N144" s="62">
        <f>I144-J144</f>
        <v>-16</v>
      </c>
      <c r="O144" s="62" t="str">
        <f>IF(K144&lt;&gt;".",I144-K144,".")</f>
        <v>.</v>
      </c>
      <c r="P144" s="64">
        <f>IF(D143&lt;&gt;0,(D144-D143)*100/D143,".")</f>
        <v>4.484605087014725</v>
      </c>
      <c r="Q144" s="63">
        <f>IF(I143&lt;&gt;0,(I144-I143)*100/I143,".")</f>
        <v>3.0579050097592715</v>
      </c>
      <c r="R144" s="65">
        <f>IF(AND(J143&lt;&gt;0,J143&lt;&gt;"."),(J144-J143)*100/J143,".")</f>
        <v>6.241699867197875</v>
      </c>
      <c r="S144" s="65" t="str">
        <f>IF(AND(K143&lt;&gt;0,K143&lt;&gt;".",K144&lt;&gt;"."),(K144-K143)*100/K143,".")</f>
        <v>.</v>
      </c>
    </row>
    <row r="145" spans="2:19" ht="12">
      <c r="B145" s="48"/>
      <c r="C145" s="55">
        <v>2002</v>
      </c>
      <c r="D145" s="60">
        <v>1356</v>
      </c>
      <c r="E145" s="61">
        <v>10</v>
      </c>
      <c r="F145" s="60">
        <v>51</v>
      </c>
      <c r="G145" s="62" t="s">
        <v>44</v>
      </c>
      <c r="H145" s="62" t="str">
        <f>IF(G145&lt;&gt;".",F145+G145,".")</f>
        <v>.</v>
      </c>
      <c r="I145" s="61">
        <f>D145+E145</f>
        <v>1366</v>
      </c>
      <c r="J145" s="60">
        <f>D145+F145</f>
        <v>1407</v>
      </c>
      <c r="K145" s="62" t="str">
        <f>IF(H145&lt;&gt;".",D145+H145,".")</f>
        <v>.</v>
      </c>
      <c r="L145" s="63">
        <f>IF(J145&lt;&gt;0,I145*100/J145,".")</f>
        <v>97.0859985785359</v>
      </c>
      <c r="M145" s="64" t="str">
        <f>IF(K145&lt;&gt;".",IF(K145&lt;&gt;0,I145*100/K145,"."),".")</f>
        <v>.</v>
      </c>
      <c r="N145" s="62">
        <f>I145-J145</f>
        <v>-41</v>
      </c>
      <c r="O145" s="62" t="str">
        <f>IF(K145&lt;&gt;".",I145-K145,".")</f>
        <v>.</v>
      </c>
      <c r="P145" s="64">
        <f>IF(D144&lt;&gt;0,(D145-D144)*100/D144,".")</f>
        <v>-13.132607303010891</v>
      </c>
      <c r="Q145" s="63">
        <f>IF(I144&lt;&gt;0,(I145-I144)*100/I144,".")</f>
        <v>-13.762626262626263</v>
      </c>
      <c r="R145" s="65">
        <f>IF(AND(J144&lt;&gt;0,J144&lt;&gt;"."),(J145-J144)*100/J144,".")</f>
        <v>-12.0625</v>
      </c>
      <c r="S145" s="65" t="str">
        <f>IF(AND(K144&lt;&gt;0,K144&lt;&gt;".",K145&lt;&gt;"."),(K145-K144)*100/K144,".")</f>
        <v>.</v>
      </c>
    </row>
    <row r="146" spans="2:19" ht="12">
      <c r="B146" s="48"/>
      <c r="C146" s="55">
        <v>2003</v>
      </c>
      <c r="D146" s="60">
        <v>1363</v>
      </c>
      <c r="E146" s="61">
        <v>19</v>
      </c>
      <c r="F146" s="60">
        <v>77</v>
      </c>
      <c r="G146" s="62" t="s">
        <v>44</v>
      </c>
      <c r="H146" s="62" t="str">
        <f>IF(G146&lt;&gt;".",F146+G146,".")</f>
        <v>.</v>
      </c>
      <c r="I146" s="61">
        <f>D146+E146</f>
        <v>1382</v>
      </c>
      <c r="J146" s="60">
        <f>D146+F146</f>
        <v>1440</v>
      </c>
      <c r="K146" s="62" t="str">
        <f>IF(H146&lt;&gt;".",D146+H146,".")</f>
        <v>.</v>
      </c>
      <c r="L146" s="63">
        <f>IF(J146&lt;&gt;0,I146*100/J146,".")</f>
        <v>95.97222222222223</v>
      </c>
      <c r="M146" s="64" t="str">
        <f>IF(K146&lt;&gt;".",IF(K146&lt;&gt;0,I146*100/K146,"."),".")</f>
        <v>.</v>
      </c>
      <c r="N146" s="62">
        <f>I146-J146</f>
        <v>-58</v>
      </c>
      <c r="O146" s="62" t="str">
        <f>IF(K146&lt;&gt;".",I146-K146,".")</f>
        <v>.</v>
      </c>
      <c r="P146" s="64">
        <f>IF(D145&lt;&gt;0,(D146-D145)*100/D145,".")</f>
        <v>0.5162241887905604</v>
      </c>
      <c r="Q146" s="63">
        <f>IF(I145&lt;&gt;0,(I146-I145)*100/I145,".")</f>
        <v>1.171303074670571</v>
      </c>
      <c r="R146" s="65">
        <f>IF(AND(J145&lt;&gt;0,J145&lt;&gt;"."),(J146-J145)*100/J145,".")</f>
        <v>2.345415778251599</v>
      </c>
      <c r="S146" s="65" t="str">
        <f>IF(AND(K145&lt;&gt;0,K145&lt;&gt;".",K146&lt;&gt;"."),(K146-K145)*100/K145,".")</f>
        <v>.</v>
      </c>
    </row>
    <row r="147" spans="2:19" ht="12">
      <c r="B147" s="48"/>
      <c r="C147" s="55">
        <v>2004</v>
      </c>
      <c r="D147" s="60">
        <v>1367</v>
      </c>
      <c r="E147" s="61">
        <v>31</v>
      </c>
      <c r="F147" s="60">
        <v>80</v>
      </c>
      <c r="G147" s="62" t="s">
        <v>44</v>
      </c>
      <c r="H147" s="62" t="str">
        <f>IF(G147&lt;&gt;".",F147+G147,".")</f>
        <v>.</v>
      </c>
      <c r="I147" s="61">
        <f>D147+E147</f>
        <v>1398</v>
      </c>
      <c r="J147" s="60">
        <f>D147+F147</f>
        <v>1447</v>
      </c>
      <c r="K147" s="62" t="str">
        <f>IF(H147&lt;&gt;".",D147+H147,".")</f>
        <v>.</v>
      </c>
      <c r="L147" s="63">
        <f>IF(J147&lt;&gt;0,I147*100/J147,".")</f>
        <v>96.61368348306841</v>
      </c>
      <c r="M147" s="64" t="str">
        <f>IF(K147&lt;&gt;".",IF(K147&lt;&gt;0,I147*100/K147,"."),".")</f>
        <v>.</v>
      </c>
      <c r="N147" s="62">
        <f>I147-J147</f>
        <v>-49</v>
      </c>
      <c r="O147" s="62" t="str">
        <f>IF(K147&lt;&gt;".",I147-K147,".")</f>
        <v>.</v>
      </c>
      <c r="P147" s="64">
        <f>IF(D146&lt;&gt;0,(D147-D146)*100/D146,".")</f>
        <v>0.293470286133529</v>
      </c>
      <c r="Q147" s="63">
        <f>IF(I146&lt;&gt;0,(I147-I146)*100/I146,".")</f>
        <v>1.1577424023154848</v>
      </c>
      <c r="R147" s="65">
        <f>IF(AND(J146&lt;&gt;0,J146&lt;&gt;"."),(J147-J146)*100/J146,".")</f>
        <v>0.4861111111111111</v>
      </c>
      <c r="S147" s="65" t="str">
        <f>IF(AND(K146&lt;&gt;0,K146&lt;&gt;".",K147&lt;&gt;"."),(K147-K146)*100/K146,".")</f>
        <v>.</v>
      </c>
    </row>
    <row r="148" spans="2:19" ht="12">
      <c r="B148" s="48"/>
      <c r="C148" s="55">
        <v>2005</v>
      </c>
      <c r="D148" s="60">
        <v>1378</v>
      </c>
      <c r="E148" s="61">
        <v>27</v>
      </c>
      <c r="F148" s="60">
        <v>97</v>
      </c>
      <c r="G148" s="62" t="s">
        <v>44</v>
      </c>
      <c r="H148" s="62" t="str">
        <f>IF(G148&lt;&gt;".",F148+G148,".")</f>
        <v>.</v>
      </c>
      <c r="I148" s="61">
        <f>D148+E148</f>
        <v>1405</v>
      </c>
      <c r="J148" s="60">
        <f>D148+F148</f>
        <v>1475</v>
      </c>
      <c r="K148" s="62" t="str">
        <f>IF(H148&lt;&gt;".",D148+H148,".")</f>
        <v>.</v>
      </c>
      <c r="L148" s="63">
        <f>IF(J148&lt;&gt;0,I148*100/J148,".")</f>
        <v>95.2542372881356</v>
      </c>
      <c r="M148" s="64" t="str">
        <f>IF(K148&lt;&gt;".",IF(K148&lt;&gt;0,I148*100/K148,"."),".")</f>
        <v>.</v>
      </c>
      <c r="N148" s="62">
        <f>I148-J148</f>
        <v>-70</v>
      </c>
      <c r="O148" s="62" t="str">
        <f>IF(K148&lt;&gt;".",I148-K148,".")</f>
        <v>.</v>
      </c>
      <c r="P148" s="64">
        <f>IF(D147&lt;&gt;0,(D148-D147)*100/D147,".")</f>
        <v>0.8046817849305048</v>
      </c>
      <c r="Q148" s="63">
        <f>IF(I147&lt;&gt;0,(I148-I147)*100/I147,".")</f>
        <v>0.5007153075822603</v>
      </c>
      <c r="R148" s="65">
        <f>IF(AND(J147&lt;&gt;0,J147&lt;&gt;"."),(J148-J147)*100/J147,".")</f>
        <v>1.93503800967519</v>
      </c>
      <c r="S148" s="65" t="str">
        <f>IF(AND(K147&lt;&gt;0,K147&lt;&gt;".",K148&lt;&gt;"."),(K148-K147)*100/K147,".")</f>
        <v>.</v>
      </c>
    </row>
    <row r="149" spans="2:19" ht="12">
      <c r="B149" s="48"/>
      <c r="C149" s="55">
        <v>2006</v>
      </c>
      <c r="D149" s="60">
        <v>1432</v>
      </c>
      <c r="E149" s="61">
        <v>19</v>
      </c>
      <c r="F149" s="60">
        <v>103</v>
      </c>
      <c r="G149" s="62" t="s">
        <v>44</v>
      </c>
      <c r="H149" s="62" t="str">
        <f>IF(G149&lt;&gt;".",F149+G149,".")</f>
        <v>.</v>
      </c>
      <c r="I149" s="61">
        <f>D149+E149</f>
        <v>1451</v>
      </c>
      <c r="J149" s="60">
        <f>D149+F149</f>
        <v>1535</v>
      </c>
      <c r="K149" s="62" t="str">
        <f>IF(H149&lt;&gt;".",D149+H149,".")</f>
        <v>.</v>
      </c>
      <c r="L149" s="63">
        <f>IF(J149&lt;&gt;0,I149*100/J149,".")</f>
        <v>94.52768729641694</v>
      </c>
      <c r="M149" s="64" t="str">
        <f>IF(K149&lt;&gt;".",IF(K149&lt;&gt;0,I149*100/K149,"."),".")</f>
        <v>.</v>
      </c>
      <c r="N149" s="62">
        <f>I149-J149</f>
        <v>-84</v>
      </c>
      <c r="O149" s="62" t="str">
        <f>IF(K149&lt;&gt;".",I149-K149,".")</f>
        <v>.</v>
      </c>
      <c r="P149" s="64">
        <f>IF(D148&lt;&gt;0,(D149-D148)*100/D148,".")</f>
        <v>3.918722786647315</v>
      </c>
      <c r="Q149" s="63">
        <f>IF(I148&lt;&gt;0,(I149-I148)*100/I148,".")</f>
        <v>3.2740213523131674</v>
      </c>
      <c r="R149" s="65">
        <f>IF(AND(J148&lt;&gt;0,J148&lt;&gt;"."),(J149-J148)*100/J148,".")</f>
        <v>4.067796610169491</v>
      </c>
      <c r="S149" s="65" t="str">
        <f>IF(AND(K148&lt;&gt;0,K148&lt;&gt;".",K149&lt;&gt;"."),(K149-K148)*100/K148,".")</f>
        <v>.</v>
      </c>
    </row>
    <row r="150" spans="2:19" ht="12">
      <c r="B150" s="48"/>
      <c r="C150" s="55">
        <v>2007</v>
      </c>
      <c r="D150" s="60">
        <v>1552</v>
      </c>
      <c r="E150" s="61">
        <v>28</v>
      </c>
      <c r="F150" s="60">
        <v>59</v>
      </c>
      <c r="G150" s="62">
        <v>326</v>
      </c>
      <c r="H150" s="62">
        <f>IF(G150&lt;&gt;".",F150+G150,".")</f>
        <v>385</v>
      </c>
      <c r="I150" s="61">
        <f>D150+E150</f>
        <v>1580</v>
      </c>
      <c r="J150" s="60">
        <f>D150+F150</f>
        <v>1611</v>
      </c>
      <c r="K150" s="62">
        <f>IF(H150&lt;&gt;".",D150+H150,".")</f>
        <v>1937</v>
      </c>
      <c r="L150" s="63">
        <f>IF(J150&lt;&gt;0,I150*100/J150,".")</f>
        <v>98.07572936064557</v>
      </c>
      <c r="M150" s="64">
        <f>IF(K150&lt;&gt;".",IF(K150&lt;&gt;0,I150*100/K150,"."),".")</f>
        <v>81.56943727413525</v>
      </c>
      <c r="N150" s="62">
        <f>I150-J150</f>
        <v>-31</v>
      </c>
      <c r="O150" s="62">
        <f>IF(K150&lt;&gt;".",I150-K150,".")</f>
        <v>-357</v>
      </c>
      <c r="P150" s="64">
        <f>IF(D149&lt;&gt;0,(D150-D149)*100/D149,".")</f>
        <v>8.379888268156424</v>
      </c>
      <c r="Q150" s="63">
        <f>IF(I149&lt;&gt;0,(I150-I149)*100/I149,".")</f>
        <v>8.890420399724327</v>
      </c>
      <c r="R150" s="65">
        <f>IF(AND(J149&lt;&gt;0,J149&lt;&gt;"."),(J150-J149)*100/J149,".")</f>
        <v>4.95114006514658</v>
      </c>
      <c r="S150" s="65" t="str">
        <f>IF(AND(K149&lt;&gt;0,K149&lt;&gt;".",K150&lt;&gt;"."),(K150-K149)*100/K149,".")</f>
        <v>.</v>
      </c>
    </row>
    <row r="151" spans="2:19" ht="12">
      <c r="B151" s="48"/>
      <c r="C151" s="55">
        <v>2008</v>
      </c>
      <c r="D151" s="60">
        <v>1442</v>
      </c>
      <c r="E151" s="61">
        <v>10</v>
      </c>
      <c r="F151" s="60">
        <v>26</v>
      </c>
      <c r="G151" s="62">
        <v>302</v>
      </c>
      <c r="H151" s="62">
        <f>IF(G151&lt;&gt;".",F151+G151,".")</f>
        <v>328</v>
      </c>
      <c r="I151" s="61">
        <f>D151+E151</f>
        <v>1452</v>
      </c>
      <c r="J151" s="60">
        <f>D151+F151</f>
        <v>1468</v>
      </c>
      <c r="K151" s="62">
        <f>IF(H151&lt;&gt;".",D151+H151,".")</f>
        <v>1770</v>
      </c>
      <c r="L151" s="63">
        <f>IF(J151&lt;&gt;0,I151*100/J151,".")</f>
        <v>98.91008174386921</v>
      </c>
      <c r="M151" s="64">
        <f>IF(K151&lt;&gt;".",IF(K151&lt;&gt;0,I151*100/K151,"."),".")</f>
        <v>82.03389830508475</v>
      </c>
      <c r="N151" s="62">
        <f>I151-J151</f>
        <v>-16</v>
      </c>
      <c r="O151" s="62">
        <f>IF(K151&lt;&gt;".",I151-K151,".")</f>
        <v>-318</v>
      </c>
      <c r="P151" s="64">
        <f>IF(D150&lt;&gt;0,(D151-D150)*100/D150,".")</f>
        <v>-7.087628865979381</v>
      </c>
      <c r="Q151" s="63">
        <f>IF(I150&lt;&gt;0,(I151-I150)*100/I150,".")</f>
        <v>-8.10126582278481</v>
      </c>
      <c r="R151" s="65">
        <f>IF(AND(J150&lt;&gt;0,J150&lt;&gt;"."),(J151-J150)*100/J150,".")</f>
        <v>-8.87647423960273</v>
      </c>
      <c r="S151" s="65">
        <f>IF(AND(K150&lt;&gt;0,K150&lt;&gt;".",K151&lt;&gt;"."),(K151-K150)*100/K150,".")</f>
        <v>-8.62157976251936</v>
      </c>
    </row>
    <row r="152" spans="2:19" ht="12">
      <c r="B152" s="48"/>
      <c r="C152" s="55">
        <v>2009</v>
      </c>
      <c r="D152" s="60">
        <v>1316</v>
      </c>
      <c r="E152" s="61">
        <v>5</v>
      </c>
      <c r="F152" s="60">
        <v>10</v>
      </c>
      <c r="G152" s="62">
        <v>221</v>
      </c>
      <c r="H152" s="62">
        <f>IF(G152&lt;&gt;".",F152+G152,".")</f>
        <v>231</v>
      </c>
      <c r="I152" s="61">
        <f>D152+E152</f>
        <v>1321</v>
      </c>
      <c r="J152" s="60">
        <f>D152+F152</f>
        <v>1326</v>
      </c>
      <c r="K152" s="62">
        <f>IF(H152&lt;&gt;".",D152+H152,".")</f>
        <v>1547</v>
      </c>
      <c r="L152" s="63">
        <f>IF(J152&lt;&gt;0,I152*100/J152,".")</f>
        <v>99.62292609351432</v>
      </c>
      <c r="M152" s="64">
        <f>IF(K152&lt;&gt;".",IF(K152&lt;&gt;0,I152*100/K152,"."),".")</f>
        <v>85.39107950872656</v>
      </c>
      <c r="N152" s="62">
        <f>I152-J152</f>
        <v>-5</v>
      </c>
      <c r="O152" s="62">
        <f>IF(K152&lt;&gt;".",I152-K152,".")</f>
        <v>-226</v>
      </c>
      <c r="P152" s="64">
        <f>IF(D151&lt;&gt;0,(D152-D151)*100/D151,".")</f>
        <v>-8.737864077669903</v>
      </c>
      <c r="Q152" s="63">
        <f>IF(I151&lt;&gt;0,(I152-I151)*100/I151,".")</f>
        <v>-9.022038567493112</v>
      </c>
      <c r="R152" s="65">
        <f>IF(AND(J151&lt;&gt;0,J151&lt;&gt;"."),(J152-J151)*100/J151,".")</f>
        <v>-9.673024523160763</v>
      </c>
      <c r="S152" s="65">
        <f>IF(AND(K151&lt;&gt;0,K151&lt;&gt;".",K152&lt;&gt;"."),(K152-K151)*100/K151,".")</f>
        <v>-12.598870056497175</v>
      </c>
    </row>
    <row r="153" spans="2:19" ht="12">
      <c r="B153" s="48"/>
      <c r="C153" s="55">
        <v>2010</v>
      </c>
      <c r="D153" s="60">
        <v>1394</v>
      </c>
      <c r="E153" s="61">
        <v>6</v>
      </c>
      <c r="F153" s="60">
        <v>14</v>
      </c>
      <c r="G153" s="62">
        <v>222</v>
      </c>
      <c r="H153" s="62">
        <f>IF(G153&lt;&gt;".",F153+G153,".")</f>
        <v>236</v>
      </c>
      <c r="I153" s="61">
        <f>D153+E153</f>
        <v>1400</v>
      </c>
      <c r="J153" s="60">
        <f>D153+F153</f>
        <v>1408</v>
      </c>
      <c r="K153" s="62">
        <f>IF(H153&lt;&gt;".",D153+H153,".")</f>
        <v>1630</v>
      </c>
      <c r="L153" s="63">
        <f>IF(J153&lt;&gt;0,I153*100/J153,".")</f>
        <v>99.43181818181819</v>
      </c>
      <c r="M153" s="64">
        <f>IF(K153&lt;&gt;".",IF(K153&lt;&gt;0,I153*100/K153,"."),".")</f>
        <v>85.88957055214723</v>
      </c>
      <c r="N153" s="62">
        <f>I153-J153</f>
        <v>-8</v>
      </c>
      <c r="O153" s="62">
        <f>IF(K153&lt;&gt;".",I153-K153,".")</f>
        <v>-230</v>
      </c>
      <c r="P153" s="64">
        <f>IF(D152&lt;&gt;0,(D153-D152)*100/D152,".")</f>
        <v>5.927051671732523</v>
      </c>
      <c r="Q153" s="63">
        <f>IF(I152&lt;&gt;0,(I153-I152)*100/I152,".")</f>
        <v>5.980317940953823</v>
      </c>
      <c r="R153" s="65">
        <f>IF(AND(J152&lt;&gt;0,J152&lt;&gt;"."),(J153-J152)*100/J152,".")</f>
        <v>6.184012066365008</v>
      </c>
      <c r="S153" s="65">
        <f>IF(AND(K152&lt;&gt;0,K152&lt;&gt;".",K153&lt;&gt;"."),(K153-K152)*100/K152,".")</f>
        <v>5.365223012281835</v>
      </c>
    </row>
    <row r="154" spans="2:19" ht="18.75" customHeight="1">
      <c r="B154" s="48"/>
      <c r="C154" s="55"/>
      <c r="D154" s="60"/>
      <c r="E154" s="61"/>
      <c r="F154" s="60"/>
      <c r="G154" s="62"/>
      <c r="H154" s="62"/>
      <c r="I154" s="61"/>
      <c r="J154" s="60"/>
      <c r="K154" s="62"/>
      <c r="L154" s="63"/>
      <c r="M154" s="64"/>
      <c r="N154" s="62"/>
      <c r="O154" s="62"/>
      <c r="P154" s="64"/>
      <c r="Q154" s="63"/>
      <c r="R154" s="65"/>
      <c r="S154" s="65"/>
    </row>
    <row r="155" spans="2:19" ht="24" customHeight="1">
      <c r="B155" s="48"/>
      <c r="C155" s="49" t="s">
        <v>60</v>
      </c>
      <c r="D155" s="50"/>
      <c r="E155" s="51"/>
      <c r="F155" s="50"/>
      <c r="G155" s="50"/>
      <c r="H155" s="52"/>
      <c r="I155" s="51"/>
      <c r="J155" s="50"/>
      <c r="K155" s="52"/>
      <c r="L155" s="50"/>
      <c r="M155" s="51"/>
      <c r="N155" s="50"/>
      <c r="O155" s="50"/>
      <c r="P155" s="51"/>
      <c r="Q155" s="50"/>
      <c r="R155" s="53"/>
      <c r="S155" s="53"/>
    </row>
    <row r="156" spans="2:19" ht="5.25" customHeight="1">
      <c r="B156" s="48"/>
      <c r="C156" s="55"/>
      <c r="D156" s="56"/>
      <c r="E156" s="57"/>
      <c r="F156" s="56"/>
      <c r="G156" s="56"/>
      <c r="H156" s="58"/>
      <c r="I156" s="57"/>
      <c r="J156" s="56"/>
      <c r="K156" s="58"/>
      <c r="L156" s="56"/>
      <c r="M156" s="57"/>
      <c r="N156" s="56"/>
      <c r="O156" s="56"/>
      <c r="P156" s="57"/>
      <c r="Q156" s="56"/>
      <c r="R156" s="59"/>
      <c r="S156" s="59"/>
    </row>
    <row r="157" spans="2:19" ht="12">
      <c r="B157" s="48"/>
      <c r="C157" s="55">
        <v>1998</v>
      </c>
      <c r="D157" s="60">
        <v>1147</v>
      </c>
      <c r="E157" s="61">
        <v>51</v>
      </c>
      <c r="F157" s="60">
        <v>55</v>
      </c>
      <c r="G157" s="62" t="s">
        <v>44</v>
      </c>
      <c r="H157" s="62" t="str">
        <f>IF(G157&lt;&gt;".",F157+G157,".")</f>
        <v>.</v>
      </c>
      <c r="I157" s="61">
        <f>D157+E157</f>
        <v>1198</v>
      </c>
      <c r="J157" s="60">
        <f>D157+F157</f>
        <v>1202</v>
      </c>
      <c r="K157" s="62" t="str">
        <f>IF(H157&lt;&gt;".",D157+H157,".")</f>
        <v>.</v>
      </c>
      <c r="L157" s="63">
        <f>IF(J157&lt;&gt;0,I157*100/J157,".")</f>
        <v>99.66722129783693</v>
      </c>
      <c r="M157" s="64" t="str">
        <f>IF(K157&lt;&gt;".",IF(K157&lt;&gt;0,I157*100/K157,"."),".")</f>
        <v>.</v>
      </c>
      <c r="N157" s="62">
        <f>I157-J157</f>
        <v>-4</v>
      </c>
      <c r="O157" s="62" t="str">
        <f>IF(K157&lt;&gt;".",I157-K157,".")</f>
        <v>.</v>
      </c>
      <c r="P157" s="64" t="str">
        <f>IF(D156&lt;&gt;0,(D157-D156)*100/D156,".")</f>
        <v>.</v>
      </c>
      <c r="Q157" s="63" t="str">
        <f>IF(I156&lt;&gt;0,(I157-I156)*100/I156,".")</f>
        <v>.</v>
      </c>
      <c r="R157" s="65" t="str">
        <f>IF(AND(J156&lt;&gt;0,J156&lt;&gt;"."),(J157-J156)*100/J156,".")</f>
        <v>.</v>
      </c>
      <c r="S157" s="65" t="str">
        <f>IF(AND(K156&lt;&gt;0,K156&lt;&gt;".",K157&lt;&gt;"."),(K157-K156)*100/K156,".")</f>
        <v>.</v>
      </c>
    </row>
    <row r="158" spans="2:19" ht="12">
      <c r="B158" s="48"/>
      <c r="C158" s="55">
        <v>1999</v>
      </c>
      <c r="D158" s="60">
        <v>1157</v>
      </c>
      <c r="E158" s="61">
        <v>29</v>
      </c>
      <c r="F158" s="60">
        <v>41</v>
      </c>
      <c r="G158" s="62" t="s">
        <v>44</v>
      </c>
      <c r="H158" s="62" t="str">
        <f>IF(G158&lt;&gt;".",F158+G158,".")</f>
        <v>.</v>
      </c>
      <c r="I158" s="61">
        <f>D158+E158</f>
        <v>1186</v>
      </c>
      <c r="J158" s="60">
        <f>D158+F158</f>
        <v>1198</v>
      </c>
      <c r="K158" s="62" t="str">
        <f>IF(H158&lt;&gt;".",D158+H158,".")</f>
        <v>.</v>
      </c>
      <c r="L158" s="63">
        <f>IF(J158&lt;&gt;0,I158*100/J158,".")</f>
        <v>98.9983305509182</v>
      </c>
      <c r="M158" s="64" t="str">
        <f>IF(K158&lt;&gt;".",IF(K158&lt;&gt;0,I158*100/K158,"."),".")</f>
        <v>.</v>
      </c>
      <c r="N158" s="62">
        <f>I158-J158</f>
        <v>-12</v>
      </c>
      <c r="O158" s="62" t="str">
        <f>IF(K158&lt;&gt;".",I158-K158,".")</f>
        <v>.</v>
      </c>
      <c r="P158" s="64">
        <f>IF(D157&lt;&gt;0,(D158-D157)*100/D157,".")</f>
        <v>0.8718395815170009</v>
      </c>
      <c r="Q158" s="63">
        <f>IF(I157&lt;&gt;0,(I158-I157)*100/I157,".")</f>
        <v>-1.001669449081803</v>
      </c>
      <c r="R158" s="65">
        <f>IF(AND(J157&lt;&gt;0,J157&lt;&gt;"."),(J158-J157)*100/J157,".")</f>
        <v>-0.33277870216306155</v>
      </c>
      <c r="S158" s="65" t="str">
        <f>IF(AND(K157&lt;&gt;0,K157&lt;&gt;".",K158&lt;&gt;"."),(K158-K157)*100/K157,".")</f>
        <v>.</v>
      </c>
    </row>
    <row r="159" spans="2:19" ht="12">
      <c r="B159" s="48"/>
      <c r="C159" s="55">
        <v>2000</v>
      </c>
      <c r="D159" s="60">
        <v>1075</v>
      </c>
      <c r="E159" s="61">
        <v>18</v>
      </c>
      <c r="F159" s="60">
        <v>24</v>
      </c>
      <c r="G159" s="62" t="s">
        <v>44</v>
      </c>
      <c r="H159" s="62" t="str">
        <f>IF(G159&lt;&gt;".",F159+G159,".")</f>
        <v>.</v>
      </c>
      <c r="I159" s="61">
        <f>D159+E159</f>
        <v>1093</v>
      </c>
      <c r="J159" s="60">
        <f>D159+F159</f>
        <v>1099</v>
      </c>
      <c r="K159" s="62" t="str">
        <f>IF(H159&lt;&gt;".",D159+H159,".")</f>
        <v>.</v>
      </c>
      <c r="L159" s="63">
        <f>IF(J159&lt;&gt;0,I159*100/J159,".")</f>
        <v>99.4540491355778</v>
      </c>
      <c r="M159" s="64" t="str">
        <f>IF(K159&lt;&gt;".",IF(K159&lt;&gt;0,I159*100/K159,"."),".")</f>
        <v>.</v>
      </c>
      <c r="N159" s="62">
        <f>I159-J159</f>
        <v>-6</v>
      </c>
      <c r="O159" s="62" t="str">
        <f>IF(K159&lt;&gt;".",I159-K159,".")</f>
        <v>.</v>
      </c>
      <c r="P159" s="64">
        <f>IF(D158&lt;&gt;0,(D159-D158)*100/D158,".")</f>
        <v>-7.087294727744166</v>
      </c>
      <c r="Q159" s="63">
        <f>IF(I158&lt;&gt;0,(I159-I158)*100/I158,".")</f>
        <v>-7.841483979763912</v>
      </c>
      <c r="R159" s="65">
        <f>IF(AND(J158&lt;&gt;0,J158&lt;&gt;"."),(J159-J158)*100/J158,".")</f>
        <v>-8.263772954924875</v>
      </c>
      <c r="S159" s="65" t="str">
        <f>IF(AND(K158&lt;&gt;0,K158&lt;&gt;".",K159&lt;&gt;"."),(K159-K158)*100/K158,".")</f>
        <v>.</v>
      </c>
    </row>
    <row r="160" spans="2:19" ht="12">
      <c r="B160" s="48"/>
      <c r="C160" s="55">
        <v>2001</v>
      </c>
      <c r="D160" s="60">
        <v>1052</v>
      </c>
      <c r="E160" s="61">
        <v>15</v>
      </c>
      <c r="F160" s="60">
        <v>23</v>
      </c>
      <c r="G160" s="62" t="s">
        <v>44</v>
      </c>
      <c r="H160" s="62" t="str">
        <f>IF(G160&lt;&gt;".",F160+G160,".")</f>
        <v>.</v>
      </c>
      <c r="I160" s="61">
        <f>D160+E160</f>
        <v>1067</v>
      </c>
      <c r="J160" s="60">
        <f>D160+F160</f>
        <v>1075</v>
      </c>
      <c r="K160" s="62" t="str">
        <f>IF(H160&lt;&gt;".",D160+H160,".")</f>
        <v>.</v>
      </c>
      <c r="L160" s="63">
        <f>IF(J160&lt;&gt;0,I160*100/J160,".")</f>
        <v>99.25581395348837</v>
      </c>
      <c r="M160" s="64" t="str">
        <f>IF(K160&lt;&gt;".",IF(K160&lt;&gt;0,I160*100/K160,"."),".")</f>
        <v>.</v>
      </c>
      <c r="N160" s="62">
        <f>I160-J160</f>
        <v>-8</v>
      </c>
      <c r="O160" s="62" t="str">
        <f>IF(K160&lt;&gt;".",I160-K160,".")</f>
        <v>.</v>
      </c>
      <c r="P160" s="64">
        <f>IF(D159&lt;&gt;0,(D160-D159)*100/D159,".")</f>
        <v>-2.13953488372093</v>
      </c>
      <c r="Q160" s="63">
        <f>IF(I159&lt;&gt;0,(I160-I159)*100/I159,".")</f>
        <v>-2.3787740164684354</v>
      </c>
      <c r="R160" s="65">
        <f>IF(AND(J159&lt;&gt;0,J159&lt;&gt;"."),(J160-J159)*100/J159,".")</f>
        <v>-2.183803457688808</v>
      </c>
      <c r="S160" s="65" t="str">
        <f>IF(AND(K159&lt;&gt;0,K159&lt;&gt;".",K160&lt;&gt;"."),(K160-K159)*100/K159,".")</f>
        <v>.</v>
      </c>
    </row>
    <row r="161" spans="2:19" ht="12">
      <c r="B161" s="48"/>
      <c r="C161" s="55">
        <v>2002</v>
      </c>
      <c r="D161" s="60">
        <v>1012</v>
      </c>
      <c r="E161" s="61">
        <v>11</v>
      </c>
      <c r="F161" s="60">
        <v>47</v>
      </c>
      <c r="G161" s="62" t="s">
        <v>44</v>
      </c>
      <c r="H161" s="62" t="str">
        <f>IF(G161&lt;&gt;".",F161+G161,".")</f>
        <v>.</v>
      </c>
      <c r="I161" s="61">
        <f>D161+E161</f>
        <v>1023</v>
      </c>
      <c r="J161" s="60">
        <f>D161+F161</f>
        <v>1059</v>
      </c>
      <c r="K161" s="62" t="str">
        <f>IF(H161&lt;&gt;".",D161+H161,".")</f>
        <v>.</v>
      </c>
      <c r="L161" s="63">
        <f>IF(J161&lt;&gt;0,I161*100/J161,".")</f>
        <v>96.60056657223797</v>
      </c>
      <c r="M161" s="64" t="str">
        <f>IF(K161&lt;&gt;".",IF(K161&lt;&gt;0,I161*100/K161,"."),".")</f>
        <v>.</v>
      </c>
      <c r="N161" s="62">
        <f>I161-J161</f>
        <v>-36</v>
      </c>
      <c r="O161" s="62" t="str">
        <f>IF(K161&lt;&gt;".",I161-K161,".")</f>
        <v>.</v>
      </c>
      <c r="P161" s="64">
        <f>IF(D160&lt;&gt;0,(D161-D160)*100/D160,".")</f>
        <v>-3.802281368821293</v>
      </c>
      <c r="Q161" s="63">
        <f>IF(I160&lt;&gt;0,(I161-I160)*100/I160,".")</f>
        <v>-4.123711340206185</v>
      </c>
      <c r="R161" s="65">
        <f>IF(AND(J160&lt;&gt;0,J160&lt;&gt;"."),(J161-J160)*100/J160,".")</f>
        <v>-1.4883720930232558</v>
      </c>
      <c r="S161" s="65" t="str">
        <f>IF(AND(K160&lt;&gt;0,K160&lt;&gt;".",K161&lt;&gt;"."),(K161-K160)*100/K160,".")</f>
        <v>.</v>
      </c>
    </row>
    <row r="162" spans="2:19" ht="12">
      <c r="B162" s="48"/>
      <c r="C162" s="55">
        <v>2003</v>
      </c>
      <c r="D162" s="60">
        <v>1001</v>
      </c>
      <c r="E162" s="61">
        <v>10</v>
      </c>
      <c r="F162" s="60">
        <v>168</v>
      </c>
      <c r="G162" s="62" t="s">
        <v>44</v>
      </c>
      <c r="H162" s="62" t="str">
        <f>IF(G162&lt;&gt;".",F162+G162,".")</f>
        <v>.</v>
      </c>
      <c r="I162" s="61">
        <f>D162+E162</f>
        <v>1011</v>
      </c>
      <c r="J162" s="60">
        <f>D162+F162</f>
        <v>1169</v>
      </c>
      <c r="K162" s="62" t="str">
        <f>IF(H162&lt;&gt;".",D162+H162,".")</f>
        <v>.</v>
      </c>
      <c r="L162" s="63">
        <f>IF(J162&lt;&gt;0,I162*100/J162,".")</f>
        <v>86.4841745081266</v>
      </c>
      <c r="M162" s="64" t="str">
        <f>IF(K162&lt;&gt;".",IF(K162&lt;&gt;0,I162*100/K162,"."),".")</f>
        <v>.</v>
      </c>
      <c r="N162" s="62">
        <f>I162-J162</f>
        <v>-158</v>
      </c>
      <c r="O162" s="62" t="str">
        <f>IF(K162&lt;&gt;".",I162-K162,".")</f>
        <v>.</v>
      </c>
      <c r="P162" s="64">
        <f>IF(D161&lt;&gt;0,(D162-D161)*100/D161,".")</f>
        <v>-1.0869565217391304</v>
      </c>
      <c r="Q162" s="63">
        <f>IF(I161&lt;&gt;0,(I162-I161)*100/I161,".")</f>
        <v>-1.1730205278592376</v>
      </c>
      <c r="R162" s="65">
        <f>IF(AND(J161&lt;&gt;0,J161&lt;&gt;"."),(J162-J161)*100/J161,".")</f>
        <v>10.387157695939566</v>
      </c>
      <c r="S162" s="65" t="str">
        <f>IF(AND(K161&lt;&gt;0,K161&lt;&gt;".",K162&lt;&gt;"."),(K162-K161)*100/K161,".")</f>
        <v>.</v>
      </c>
    </row>
    <row r="163" spans="2:19" ht="12">
      <c r="B163" s="48"/>
      <c r="C163" s="55">
        <v>2004</v>
      </c>
      <c r="D163" s="60">
        <v>1014</v>
      </c>
      <c r="E163" s="61">
        <v>15</v>
      </c>
      <c r="F163" s="60">
        <v>89</v>
      </c>
      <c r="G163" s="62" t="s">
        <v>44</v>
      </c>
      <c r="H163" s="62" t="str">
        <f>IF(G163&lt;&gt;".",F163+G163,".")</f>
        <v>.</v>
      </c>
      <c r="I163" s="61">
        <f>D163+E163</f>
        <v>1029</v>
      </c>
      <c r="J163" s="60">
        <f>D163+F163</f>
        <v>1103</v>
      </c>
      <c r="K163" s="62" t="str">
        <f>IF(H163&lt;&gt;".",D163+H163,".")</f>
        <v>.</v>
      </c>
      <c r="L163" s="63">
        <f>IF(J163&lt;&gt;0,I163*100/J163,".")</f>
        <v>93.29102447869447</v>
      </c>
      <c r="M163" s="64" t="str">
        <f>IF(K163&lt;&gt;".",IF(K163&lt;&gt;0,I163*100/K163,"."),".")</f>
        <v>.</v>
      </c>
      <c r="N163" s="62">
        <f>I163-J163</f>
        <v>-74</v>
      </c>
      <c r="O163" s="62" t="str">
        <f>IF(K163&lt;&gt;".",I163-K163,".")</f>
        <v>.</v>
      </c>
      <c r="P163" s="64">
        <f>IF(D162&lt;&gt;0,(D163-D162)*100/D162,".")</f>
        <v>1.2987012987012987</v>
      </c>
      <c r="Q163" s="63">
        <f>IF(I162&lt;&gt;0,(I163-I162)*100/I162,".")</f>
        <v>1.7804154302670623</v>
      </c>
      <c r="R163" s="65">
        <f>IF(AND(J162&lt;&gt;0,J162&lt;&gt;"."),(J163-J162)*100/J162,".")</f>
        <v>-5.645851154833191</v>
      </c>
      <c r="S163" s="65" t="str">
        <f>IF(AND(K162&lt;&gt;0,K162&lt;&gt;".",K163&lt;&gt;"."),(K163-K162)*100/K162,".")</f>
        <v>.</v>
      </c>
    </row>
    <row r="164" spans="2:19" ht="12">
      <c r="B164" s="48"/>
      <c r="C164" s="55">
        <v>2005</v>
      </c>
      <c r="D164" s="60">
        <v>1023</v>
      </c>
      <c r="E164" s="61">
        <v>27</v>
      </c>
      <c r="F164" s="60">
        <v>90</v>
      </c>
      <c r="G164" s="62" t="s">
        <v>44</v>
      </c>
      <c r="H164" s="62" t="str">
        <f>IF(G164&lt;&gt;".",F164+G164,".")</f>
        <v>.</v>
      </c>
      <c r="I164" s="61">
        <f>D164+E164</f>
        <v>1050</v>
      </c>
      <c r="J164" s="60">
        <f>D164+F164</f>
        <v>1113</v>
      </c>
      <c r="K164" s="62" t="str">
        <f>IF(H164&lt;&gt;".",D164+H164,".")</f>
        <v>.</v>
      </c>
      <c r="L164" s="63">
        <f>IF(J164&lt;&gt;0,I164*100/J164,".")</f>
        <v>94.33962264150944</v>
      </c>
      <c r="M164" s="64" t="str">
        <f>IF(K164&lt;&gt;".",IF(K164&lt;&gt;0,I164*100/K164,"."),".")</f>
        <v>.</v>
      </c>
      <c r="N164" s="62">
        <f>I164-J164</f>
        <v>-63</v>
      </c>
      <c r="O164" s="62" t="str">
        <f>IF(K164&lt;&gt;".",I164-K164,".")</f>
        <v>.</v>
      </c>
      <c r="P164" s="64">
        <f>IF(D163&lt;&gt;0,(D164-D163)*100/D163,".")</f>
        <v>0.8875739644970414</v>
      </c>
      <c r="Q164" s="63">
        <f>IF(I163&lt;&gt;0,(I164-I163)*100/I163,".")</f>
        <v>2.0408163265306123</v>
      </c>
      <c r="R164" s="65">
        <f>IF(AND(J163&lt;&gt;0,J163&lt;&gt;"."),(J164-J163)*100/J163,".")</f>
        <v>0.9066183136899365</v>
      </c>
      <c r="S164" s="65" t="str">
        <f>IF(AND(K163&lt;&gt;0,K163&lt;&gt;".",K164&lt;&gt;"."),(K164-K163)*100/K163,".")</f>
        <v>.</v>
      </c>
    </row>
    <row r="165" spans="2:19" ht="12">
      <c r="B165" s="48"/>
      <c r="C165" s="55">
        <v>2006</v>
      </c>
      <c r="D165" s="60">
        <v>1039</v>
      </c>
      <c r="E165" s="61">
        <v>24</v>
      </c>
      <c r="F165" s="60">
        <v>108</v>
      </c>
      <c r="G165" s="62" t="s">
        <v>44</v>
      </c>
      <c r="H165" s="62" t="str">
        <f>IF(G165&lt;&gt;".",F165+G165,".")</f>
        <v>.</v>
      </c>
      <c r="I165" s="61">
        <f>D165+E165</f>
        <v>1063</v>
      </c>
      <c r="J165" s="60">
        <f>D165+F165</f>
        <v>1147</v>
      </c>
      <c r="K165" s="62" t="str">
        <f>IF(H165&lt;&gt;".",D165+H165,".")</f>
        <v>.</v>
      </c>
      <c r="L165" s="63">
        <f>IF(J165&lt;&gt;0,I165*100/J165,".")</f>
        <v>92.6765475152572</v>
      </c>
      <c r="M165" s="64" t="str">
        <f>IF(K165&lt;&gt;".",IF(K165&lt;&gt;0,I165*100/K165,"."),".")</f>
        <v>.</v>
      </c>
      <c r="N165" s="62">
        <f>I165-J165</f>
        <v>-84</v>
      </c>
      <c r="O165" s="62" t="str">
        <f>IF(K165&lt;&gt;".",I165-K165,".")</f>
        <v>.</v>
      </c>
      <c r="P165" s="64">
        <f>IF(D164&lt;&gt;0,(D165-D164)*100/D164,".")</f>
        <v>1.5640273704789833</v>
      </c>
      <c r="Q165" s="63">
        <f>IF(I164&lt;&gt;0,(I165-I164)*100/I164,".")</f>
        <v>1.2380952380952381</v>
      </c>
      <c r="R165" s="65">
        <f>IF(AND(J164&lt;&gt;0,J164&lt;&gt;"."),(J165-J164)*100/J164,".")</f>
        <v>3.054806828391734</v>
      </c>
      <c r="S165" s="65" t="str">
        <f>IF(AND(K164&lt;&gt;0,K164&lt;&gt;".",K165&lt;&gt;"."),(K165-K164)*100/K164,".")</f>
        <v>.</v>
      </c>
    </row>
    <row r="166" spans="2:19" ht="12">
      <c r="B166" s="48"/>
      <c r="C166" s="55">
        <v>2007</v>
      </c>
      <c r="D166" s="60">
        <v>1109</v>
      </c>
      <c r="E166" s="61">
        <v>22</v>
      </c>
      <c r="F166" s="60">
        <v>96</v>
      </c>
      <c r="G166" s="62">
        <v>455</v>
      </c>
      <c r="H166" s="62">
        <f>IF(G166&lt;&gt;".",F166+G166,".")</f>
        <v>551</v>
      </c>
      <c r="I166" s="61">
        <f>D166+E166</f>
        <v>1131</v>
      </c>
      <c r="J166" s="60">
        <f>D166+F166</f>
        <v>1205</v>
      </c>
      <c r="K166" s="62">
        <f>IF(H166&lt;&gt;".",D166+H166,".")</f>
        <v>1660</v>
      </c>
      <c r="L166" s="63">
        <f>IF(J166&lt;&gt;0,I166*100/J166,".")</f>
        <v>93.85892116182572</v>
      </c>
      <c r="M166" s="64">
        <f>IF(K166&lt;&gt;".",IF(K166&lt;&gt;0,I166*100/K166,"."),".")</f>
        <v>68.13253012048193</v>
      </c>
      <c r="N166" s="62">
        <f>I166-J166</f>
        <v>-74</v>
      </c>
      <c r="O166" s="62">
        <f>IF(K166&lt;&gt;".",I166-K166,".")</f>
        <v>-529</v>
      </c>
      <c r="P166" s="64">
        <f>IF(D165&lt;&gt;0,(D166-D165)*100/D165,".")</f>
        <v>6.737247353224254</v>
      </c>
      <c r="Q166" s="63">
        <f>IF(I165&lt;&gt;0,(I166-I165)*100/I165,".")</f>
        <v>6.3969896519285045</v>
      </c>
      <c r="R166" s="65">
        <f>IF(AND(J165&lt;&gt;0,J165&lt;&gt;"."),(J166-J165)*100/J165,".")</f>
        <v>5.056669572798605</v>
      </c>
      <c r="S166" s="65" t="str">
        <f>IF(AND(K165&lt;&gt;0,K165&lt;&gt;".",K166&lt;&gt;"."),(K166-K165)*100/K165,".")</f>
        <v>.</v>
      </c>
    </row>
    <row r="167" spans="2:19" ht="12">
      <c r="B167" s="48"/>
      <c r="C167" s="55">
        <v>2008</v>
      </c>
      <c r="D167" s="60">
        <v>1168</v>
      </c>
      <c r="E167" s="61">
        <v>37</v>
      </c>
      <c r="F167" s="60">
        <v>67</v>
      </c>
      <c r="G167" s="62">
        <v>351</v>
      </c>
      <c r="H167" s="62">
        <f>IF(G167&lt;&gt;".",F167+G167,".")</f>
        <v>418</v>
      </c>
      <c r="I167" s="61">
        <f>D167+E167</f>
        <v>1205</v>
      </c>
      <c r="J167" s="60">
        <f>D167+F167</f>
        <v>1235</v>
      </c>
      <c r="K167" s="62">
        <f>IF(H167&lt;&gt;".",D167+H167,".")</f>
        <v>1586</v>
      </c>
      <c r="L167" s="63">
        <f>IF(J167&lt;&gt;0,I167*100/J167,".")</f>
        <v>97.57085020242916</v>
      </c>
      <c r="M167" s="64">
        <f>IF(K167&lt;&gt;".",IF(K167&lt;&gt;0,I167*100/K167,"."),".")</f>
        <v>75.97730138713746</v>
      </c>
      <c r="N167" s="62">
        <f>I167-J167</f>
        <v>-30</v>
      </c>
      <c r="O167" s="62">
        <f>IF(K167&lt;&gt;".",I167-K167,".")</f>
        <v>-381</v>
      </c>
      <c r="P167" s="64">
        <f>IF(D166&lt;&gt;0,(D167-D166)*100/D166,".")</f>
        <v>5.320108205590622</v>
      </c>
      <c r="Q167" s="63">
        <f>IF(I166&lt;&gt;0,(I167-I166)*100/I166,".")</f>
        <v>6.542882404951371</v>
      </c>
      <c r="R167" s="65">
        <f>IF(AND(J166&lt;&gt;0,J166&lt;&gt;"."),(J167-J166)*100/J166,".")</f>
        <v>2.4896265560165975</v>
      </c>
      <c r="S167" s="65">
        <f>IF(AND(K166&lt;&gt;0,K166&lt;&gt;".",K167&lt;&gt;"."),(K167-K166)*100/K166,".")</f>
        <v>-4.457831325301205</v>
      </c>
    </row>
    <row r="168" spans="2:19" ht="12">
      <c r="B168" s="48"/>
      <c r="C168" s="55">
        <v>2009</v>
      </c>
      <c r="D168" s="60">
        <v>1080</v>
      </c>
      <c r="E168" s="61">
        <v>38</v>
      </c>
      <c r="F168" s="60">
        <v>19</v>
      </c>
      <c r="G168" s="62">
        <v>274</v>
      </c>
      <c r="H168" s="62">
        <f>IF(G168&lt;&gt;".",F168+G168,".")</f>
        <v>293</v>
      </c>
      <c r="I168" s="61">
        <f>D168+E168</f>
        <v>1118</v>
      </c>
      <c r="J168" s="60">
        <f>D168+F168</f>
        <v>1099</v>
      </c>
      <c r="K168" s="62">
        <f>IF(H168&lt;&gt;".",D168+H168,".")</f>
        <v>1373</v>
      </c>
      <c r="L168" s="63">
        <f>IF(J168&lt;&gt;0,I168*100/J168,".")</f>
        <v>101.72884440400364</v>
      </c>
      <c r="M168" s="64">
        <f>IF(K168&lt;&gt;".",IF(K168&lt;&gt;0,I168*100/K168,"."),".")</f>
        <v>81.42753095411507</v>
      </c>
      <c r="N168" s="62">
        <f>I168-J168</f>
        <v>19</v>
      </c>
      <c r="O168" s="62">
        <f>IF(K168&lt;&gt;".",I168-K168,".")</f>
        <v>-255</v>
      </c>
      <c r="P168" s="64">
        <f>IF(D167&lt;&gt;0,(D168-D167)*100/D167,".")</f>
        <v>-7.534246575342466</v>
      </c>
      <c r="Q168" s="63">
        <f>IF(I167&lt;&gt;0,(I168-I167)*100/I167,".")</f>
        <v>-7.219917012448133</v>
      </c>
      <c r="R168" s="65">
        <f>IF(AND(J167&lt;&gt;0,J167&lt;&gt;"."),(J168-J167)*100/J167,".")</f>
        <v>-11.012145748987853</v>
      </c>
      <c r="S168" s="65">
        <f>IF(AND(K167&lt;&gt;0,K167&lt;&gt;".",K168&lt;&gt;"."),(K168-K167)*100/K167,".")</f>
        <v>-13.43001261034048</v>
      </c>
    </row>
    <row r="169" spans="2:19" ht="12">
      <c r="B169" s="48"/>
      <c r="C169" s="55">
        <v>2010</v>
      </c>
      <c r="D169" s="60">
        <v>1083</v>
      </c>
      <c r="E169" s="61">
        <v>50</v>
      </c>
      <c r="F169" s="60">
        <v>26</v>
      </c>
      <c r="G169" s="62">
        <v>254</v>
      </c>
      <c r="H169" s="62">
        <f>IF(G169&lt;&gt;".",F169+G169,".")</f>
        <v>280</v>
      </c>
      <c r="I169" s="61">
        <f>D169+E169</f>
        <v>1133</v>
      </c>
      <c r="J169" s="60">
        <f>D169+F169</f>
        <v>1109</v>
      </c>
      <c r="K169" s="62">
        <f>IF(H169&lt;&gt;".",D169+H169,".")</f>
        <v>1363</v>
      </c>
      <c r="L169" s="63">
        <f>IF(J169&lt;&gt;0,I169*100/J169,".")</f>
        <v>102.16411181244364</v>
      </c>
      <c r="M169" s="64">
        <f>IF(K169&lt;&gt;".",IF(K169&lt;&gt;0,I169*100/K169,"."),".")</f>
        <v>83.12545854732208</v>
      </c>
      <c r="N169" s="62">
        <f>I169-J169</f>
        <v>24</v>
      </c>
      <c r="O169" s="62">
        <f>IF(K169&lt;&gt;".",I169-K169,".")</f>
        <v>-230</v>
      </c>
      <c r="P169" s="64">
        <f>IF(D168&lt;&gt;0,(D169-D168)*100/D168,".")</f>
        <v>0.2777777777777778</v>
      </c>
      <c r="Q169" s="63">
        <f>IF(I168&lt;&gt;0,(I169-I168)*100/I168,".")</f>
        <v>1.3416815742397137</v>
      </c>
      <c r="R169" s="65">
        <f>IF(AND(J168&lt;&gt;0,J168&lt;&gt;"."),(J169-J168)*100/J168,".")</f>
        <v>0.9099181073703366</v>
      </c>
      <c r="S169" s="65">
        <f>IF(AND(K168&lt;&gt;0,K168&lt;&gt;".",K169&lt;&gt;"."),(K169-K168)*100/K168,".")</f>
        <v>-0.7283321194464676</v>
      </c>
    </row>
    <row r="170" spans="2:19" ht="18.75" customHeight="1">
      <c r="B170" s="48"/>
      <c r="C170" s="55"/>
      <c r="D170" s="60"/>
      <c r="E170" s="61"/>
      <c r="F170" s="60"/>
      <c r="G170" s="62"/>
      <c r="H170" s="62"/>
      <c r="I170" s="61"/>
      <c r="J170" s="60"/>
      <c r="K170" s="62"/>
      <c r="L170" s="63"/>
      <c r="M170" s="64"/>
      <c r="N170" s="62"/>
      <c r="O170" s="62"/>
      <c r="P170" s="64"/>
      <c r="Q170" s="63"/>
      <c r="R170" s="65"/>
      <c r="S170" s="65"/>
    </row>
    <row r="171" spans="2:19" ht="24" customHeight="1">
      <c r="B171" s="48"/>
      <c r="C171" s="49" t="s">
        <v>61</v>
      </c>
      <c r="D171" s="50"/>
      <c r="E171" s="51"/>
      <c r="F171" s="50"/>
      <c r="G171" s="50"/>
      <c r="H171" s="52"/>
      <c r="I171" s="51"/>
      <c r="J171" s="50"/>
      <c r="K171" s="52"/>
      <c r="L171" s="50"/>
      <c r="M171" s="51"/>
      <c r="N171" s="50"/>
      <c r="O171" s="50"/>
      <c r="P171" s="51"/>
      <c r="Q171" s="50"/>
      <c r="R171" s="53"/>
      <c r="S171" s="53"/>
    </row>
    <row r="172" spans="2:19" ht="5.25" customHeight="1">
      <c r="B172" s="48"/>
      <c r="C172" s="55"/>
      <c r="D172" s="56"/>
      <c r="E172" s="57"/>
      <c r="F172" s="56"/>
      <c r="G172" s="56"/>
      <c r="H172" s="58"/>
      <c r="I172" s="57"/>
      <c r="J172" s="56"/>
      <c r="K172" s="58"/>
      <c r="L172" s="56"/>
      <c r="M172" s="57"/>
      <c r="N172" s="56"/>
      <c r="O172" s="56"/>
      <c r="P172" s="57"/>
      <c r="Q172" s="56"/>
      <c r="R172" s="59"/>
      <c r="S172" s="59"/>
    </row>
    <row r="173" spans="2:19" ht="12">
      <c r="B173" s="48"/>
      <c r="C173" s="55">
        <v>1998</v>
      </c>
      <c r="D173" s="60">
        <v>1529</v>
      </c>
      <c r="E173" s="61">
        <v>40</v>
      </c>
      <c r="F173" s="60">
        <v>111</v>
      </c>
      <c r="G173" s="62" t="s">
        <v>44</v>
      </c>
      <c r="H173" s="62" t="str">
        <f>IF(G173&lt;&gt;".",F173+G173,".")</f>
        <v>.</v>
      </c>
      <c r="I173" s="61">
        <f>D173+E173</f>
        <v>1569</v>
      </c>
      <c r="J173" s="60">
        <f>D173+F173</f>
        <v>1640</v>
      </c>
      <c r="K173" s="62" t="str">
        <f>IF(H173&lt;&gt;".",D173+H173,".")</f>
        <v>.</v>
      </c>
      <c r="L173" s="63">
        <f>IF(J173&lt;&gt;0,I173*100/J173,".")</f>
        <v>95.67073170731707</v>
      </c>
      <c r="M173" s="64" t="str">
        <f>IF(K173&lt;&gt;".",IF(K173&lt;&gt;0,I173*100/K173,"."),".")</f>
        <v>.</v>
      </c>
      <c r="N173" s="62">
        <f>I173-J173</f>
        <v>-71</v>
      </c>
      <c r="O173" s="62" t="str">
        <f>IF(K173&lt;&gt;".",I173-K173,".")</f>
        <v>.</v>
      </c>
      <c r="P173" s="64" t="str">
        <f>IF(D172&lt;&gt;0,(D173-D172)*100/D172,".")</f>
        <v>.</v>
      </c>
      <c r="Q173" s="63" t="str">
        <f>IF(I172&lt;&gt;0,(I173-I172)*100/I172,".")</f>
        <v>.</v>
      </c>
      <c r="R173" s="65" t="str">
        <f>IF(AND(J172&lt;&gt;0,J172&lt;&gt;"."),(J173-J172)*100/J172,".")</f>
        <v>.</v>
      </c>
      <c r="S173" s="65" t="str">
        <f>IF(AND(K172&lt;&gt;0,K172&lt;&gt;".",K173&lt;&gt;"."),(K173-K172)*100/K172,".")</f>
        <v>.</v>
      </c>
    </row>
    <row r="174" spans="2:19" ht="12">
      <c r="B174" s="48"/>
      <c r="C174" s="55">
        <v>1999</v>
      </c>
      <c r="D174" s="60">
        <v>1632</v>
      </c>
      <c r="E174" s="61">
        <v>43</v>
      </c>
      <c r="F174" s="60">
        <v>75</v>
      </c>
      <c r="G174" s="62" t="s">
        <v>44</v>
      </c>
      <c r="H174" s="62" t="str">
        <f>IF(G174&lt;&gt;".",F174+G174,".")</f>
        <v>.</v>
      </c>
      <c r="I174" s="61">
        <f>D174+E174</f>
        <v>1675</v>
      </c>
      <c r="J174" s="60">
        <f>D174+F174</f>
        <v>1707</v>
      </c>
      <c r="K174" s="62" t="str">
        <f>IF(H174&lt;&gt;".",D174+H174,".")</f>
        <v>.</v>
      </c>
      <c r="L174" s="63">
        <f>IF(J174&lt;&gt;0,I174*100/J174,".")</f>
        <v>98.12536613942589</v>
      </c>
      <c r="M174" s="64" t="str">
        <f>IF(K174&lt;&gt;".",IF(K174&lt;&gt;0,I174*100/K174,"."),".")</f>
        <v>.</v>
      </c>
      <c r="N174" s="62">
        <f>I174-J174</f>
        <v>-32</v>
      </c>
      <c r="O174" s="62" t="str">
        <f>IF(K174&lt;&gt;".",I174-K174,".")</f>
        <v>.</v>
      </c>
      <c r="P174" s="64">
        <f>IF(D173&lt;&gt;0,(D174-D173)*100/D173,".")</f>
        <v>6.736429038587312</v>
      </c>
      <c r="Q174" s="63">
        <f>IF(I173&lt;&gt;0,(I174-I173)*100/I173,".")</f>
        <v>6.7558954748247295</v>
      </c>
      <c r="R174" s="65">
        <f>IF(AND(J173&lt;&gt;0,J173&lt;&gt;"."),(J174-J173)*100/J173,".")</f>
        <v>4.085365853658536</v>
      </c>
      <c r="S174" s="65" t="str">
        <f>IF(AND(K173&lt;&gt;0,K173&lt;&gt;".",K174&lt;&gt;"."),(K174-K173)*100/K173,".")</f>
        <v>.</v>
      </c>
    </row>
    <row r="175" spans="2:19" ht="12">
      <c r="B175" s="48"/>
      <c r="C175" s="55">
        <v>2000</v>
      </c>
      <c r="D175" s="60">
        <v>1521</v>
      </c>
      <c r="E175" s="61">
        <v>36</v>
      </c>
      <c r="F175" s="60">
        <v>53</v>
      </c>
      <c r="G175" s="62" t="s">
        <v>44</v>
      </c>
      <c r="H175" s="62" t="str">
        <f>IF(G175&lt;&gt;".",F175+G175,".")</f>
        <v>.</v>
      </c>
      <c r="I175" s="61">
        <f>D175+E175</f>
        <v>1557</v>
      </c>
      <c r="J175" s="60">
        <f>D175+F175</f>
        <v>1574</v>
      </c>
      <c r="K175" s="62" t="str">
        <f>IF(H175&lt;&gt;".",D175+H175,".")</f>
        <v>.</v>
      </c>
      <c r="L175" s="63">
        <f>IF(J175&lt;&gt;0,I175*100/J175,".")</f>
        <v>98.91994917407878</v>
      </c>
      <c r="M175" s="64" t="str">
        <f>IF(K175&lt;&gt;".",IF(K175&lt;&gt;0,I175*100/K175,"."),".")</f>
        <v>.</v>
      </c>
      <c r="N175" s="62">
        <f>I175-J175</f>
        <v>-17</v>
      </c>
      <c r="O175" s="62" t="str">
        <f>IF(K175&lt;&gt;".",I175-K175,".")</f>
        <v>.</v>
      </c>
      <c r="P175" s="64">
        <f>IF(D174&lt;&gt;0,(D175-D174)*100/D174,".")</f>
        <v>-6.801470588235294</v>
      </c>
      <c r="Q175" s="63">
        <f>IF(I174&lt;&gt;0,(I175-I174)*100/I174,".")</f>
        <v>-7.044776119402985</v>
      </c>
      <c r="R175" s="65">
        <f>IF(AND(J174&lt;&gt;0,J174&lt;&gt;"."),(J175-J174)*100/J174,".")</f>
        <v>-7.791446983011131</v>
      </c>
      <c r="S175" s="65" t="str">
        <f>IF(AND(K174&lt;&gt;0,K174&lt;&gt;".",K175&lt;&gt;"."),(K175-K174)*100/K174,".")</f>
        <v>.</v>
      </c>
    </row>
    <row r="176" spans="2:19" ht="12">
      <c r="B176" s="48"/>
      <c r="C176" s="55">
        <v>2001</v>
      </c>
      <c r="D176" s="60">
        <v>1569</v>
      </c>
      <c r="E176" s="61">
        <v>54</v>
      </c>
      <c r="F176" s="60">
        <v>61</v>
      </c>
      <c r="G176" s="62" t="s">
        <v>44</v>
      </c>
      <c r="H176" s="62" t="str">
        <f>IF(G176&lt;&gt;".",F176+G176,".")</f>
        <v>.</v>
      </c>
      <c r="I176" s="61">
        <f>D176+E176</f>
        <v>1623</v>
      </c>
      <c r="J176" s="60">
        <f>D176+F176</f>
        <v>1630</v>
      </c>
      <c r="K176" s="62" t="str">
        <f>IF(H176&lt;&gt;".",D176+H176,".")</f>
        <v>.</v>
      </c>
      <c r="L176" s="63">
        <f>IF(J176&lt;&gt;0,I176*100/J176,".")</f>
        <v>99.57055214723927</v>
      </c>
      <c r="M176" s="64" t="str">
        <f>IF(K176&lt;&gt;".",IF(K176&lt;&gt;0,I176*100/K176,"."),".")</f>
        <v>.</v>
      </c>
      <c r="N176" s="62">
        <f>I176-J176</f>
        <v>-7</v>
      </c>
      <c r="O176" s="62" t="str">
        <f>IF(K176&lt;&gt;".",I176-K176,".")</f>
        <v>.</v>
      </c>
      <c r="P176" s="64">
        <f>IF(D175&lt;&gt;0,(D176-D175)*100/D175,".")</f>
        <v>3.155818540433925</v>
      </c>
      <c r="Q176" s="63">
        <f>IF(I175&lt;&gt;0,(I176-I175)*100/I175,".")</f>
        <v>4.238921001926783</v>
      </c>
      <c r="R176" s="65">
        <f>IF(AND(J175&lt;&gt;0,J175&lt;&gt;"."),(J176-J175)*100/J175,".")</f>
        <v>3.5578144853875475</v>
      </c>
      <c r="S176" s="65" t="str">
        <f>IF(AND(K175&lt;&gt;0,K175&lt;&gt;".",K176&lt;&gt;"."),(K176-K175)*100/K175,".")</f>
        <v>.</v>
      </c>
    </row>
    <row r="177" spans="2:19" ht="12">
      <c r="B177" s="48"/>
      <c r="C177" s="55">
        <v>2002</v>
      </c>
      <c r="D177" s="60">
        <v>1434</v>
      </c>
      <c r="E177" s="61">
        <v>50</v>
      </c>
      <c r="F177" s="60">
        <v>86</v>
      </c>
      <c r="G177" s="62" t="s">
        <v>44</v>
      </c>
      <c r="H177" s="62" t="str">
        <f>IF(G177&lt;&gt;".",F177+G177,".")</f>
        <v>.</v>
      </c>
      <c r="I177" s="61">
        <f>D177+E177</f>
        <v>1484</v>
      </c>
      <c r="J177" s="60">
        <f>D177+F177</f>
        <v>1520</v>
      </c>
      <c r="K177" s="62" t="str">
        <f>IF(H177&lt;&gt;".",D177+H177,".")</f>
        <v>.</v>
      </c>
      <c r="L177" s="63">
        <f>IF(J177&lt;&gt;0,I177*100/J177,".")</f>
        <v>97.63157894736842</v>
      </c>
      <c r="M177" s="64" t="str">
        <f>IF(K177&lt;&gt;".",IF(K177&lt;&gt;0,I177*100/K177,"."),".")</f>
        <v>.</v>
      </c>
      <c r="N177" s="62">
        <f>I177-J177</f>
        <v>-36</v>
      </c>
      <c r="O177" s="62" t="str">
        <f>IF(K177&lt;&gt;".",I177-K177,".")</f>
        <v>.</v>
      </c>
      <c r="P177" s="64">
        <f>IF(D176&lt;&gt;0,(D177-D176)*100/D176,".")</f>
        <v>-8.604206500956023</v>
      </c>
      <c r="Q177" s="63">
        <f>IF(I176&lt;&gt;0,(I177-I176)*100/I176,".")</f>
        <v>-8.564386937769562</v>
      </c>
      <c r="R177" s="65">
        <f>IF(AND(J176&lt;&gt;0,J176&lt;&gt;"."),(J177-J176)*100/J176,".")</f>
        <v>-6.748466257668712</v>
      </c>
      <c r="S177" s="65" t="str">
        <f>IF(AND(K176&lt;&gt;0,K176&lt;&gt;".",K177&lt;&gt;"."),(K177-K176)*100/K176,".")</f>
        <v>.</v>
      </c>
    </row>
    <row r="178" spans="2:19" ht="12">
      <c r="B178" s="48"/>
      <c r="C178" s="55">
        <v>2003</v>
      </c>
      <c r="D178" s="60">
        <v>1522</v>
      </c>
      <c r="E178" s="61">
        <v>25</v>
      </c>
      <c r="F178" s="60">
        <v>114</v>
      </c>
      <c r="G178" s="62" t="s">
        <v>44</v>
      </c>
      <c r="H178" s="62" t="str">
        <f>IF(G178&lt;&gt;".",F178+G178,".")</f>
        <v>.</v>
      </c>
      <c r="I178" s="61">
        <f>D178+E178</f>
        <v>1547</v>
      </c>
      <c r="J178" s="60">
        <f>D178+F178</f>
        <v>1636</v>
      </c>
      <c r="K178" s="62" t="str">
        <f>IF(H178&lt;&gt;".",D178+H178,".")</f>
        <v>.</v>
      </c>
      <c r="L178" s="63">
        <f>IF(J178&lt;&gt;0,I178*100/J178,".")</f>
        <v>94.55990220048899</v>
      </c>
      <c r="M178" s="64" t="str">
        <f>IF(K178&lt;&gt;".",IF(K178&lt;&gt;0,I178*100/K178,"."),".")</f>
        <v>.</v>
      </c>
      <c r="N178" s="62">
        <f>I178-J178</f>
        <v>-89</v>
      </c>
      <c r="O178" s="62" t="str">
        <f>IF(K178&lt;&gt;".",I178-K178,".")</f>
        <v>.</v>
      </c>
      <c r="P178" s="64">
        <f>IF(D177&lt;&gt;0,(D178-D177)*100/D177,".")</f>
        <v>6.136680613668061</v>
      </c>
      <c r="Q178" s="63">
        <f>IF(I177&lt;&gt;0,(I178-I177)*100/I177,".")</f>
        <v>4.245283018867925</v>
      </c>
      <c r="R178" s="65">
        <f>IF(AND(J177&lt;&gt;0,J177&lt;&gt;"."),(J178-J177)*100/J177,".")</f>
        <v>7.631578947368421</v>
      </c>
      <c r="S178" s="65" t="str">
        <f>IF(AND(K177&lt;&gt;0,K177&lt;&gt;".",K178&lt;&gt;"."),(K178-K177)*100/K177,".")</f>
        <v>.</v>
      </c>
    </row>
    <row r="179" spans="2:19" ht="12">
      <c r="B179" s="48"/>
      <c r="C179" s="55">
        <v>2004</v>
      </c>
      <c r="D179" s="60">
        <v>1541</v>
      </c>
      <c r="E179" s="61">
        <v>65</v>
      </c>
      <c r="F179" s="60">
        <v>88</v>
      </c>
      <c r="G179" s="62" t="s">
        <v>44</v>
      </c>
      <c r="H179" s="62" t="str">
        <f>IF(G179&lt;&gt;".",F179+G179,".")</f>
        <v>.</v>
      </c>
      <c r="I179" s="61">
        <f>D179+E179</f>
        <v>1606</v>
      </c>
      <c r="J179" s="60">
        <f>D179+F179</f>
        <v>1629</v>
      </c>
      <c r="K179" s="62" t="str">
        <f>IF(H179&lt;&gt;".",D179+H179,".")</f>
        <v>.</v>
      </c>
      <c r="L179" s="63">
        <f>IF(J179&lt;&gt;0,I179*100/J179,".")</f>
        <v>98.58809085328423</v>
      </c>
      <c r="M179" s="64" t="str">
        <f>IF(K179&lt;&gt;".",IF(K179&lt;&gt;0,I179*100/K179,"."),".")</f>
        <v>.</v>
      </c>
      <c r="N179" s="62">
        <f>I179-J179</f>
        <v>-23</v>
      </c>
      <c r="O179" s="62" t="str">
        <f>IF(K179&lt;&gt;".",I179-K179,".")</f>
        <v>.</v>
      </c>
      <c r="P179" s="64">
        <f>IF(D178&lt;&gt;0,(D179-D178)*100/D178,".")</f>
        <v>1.2483574244415243</v>
      </c>
      <c r="Q179" s="63">
        <f>IF(I178&lt;&gt;0,(I179-I178)*100/I178,".")</f>
        <v>3.8138332255979317</v>
      </c>
      <c r="R179" s="65">
        <f>IF(AND(J178&lt;&gt;0,J178&lt;&gt;"."),(J179-J178)*100/J178,".")</f>
        <v>-0.4278728606356968</v>
      </c>
      <c r="S179" s="65" t="str">
        <f>IF(AND(K178&lt;&gt;0,K178&lt;&gt;".",K179&lt;&gt;"."),(K179-K178)*100/K178,".")</f>
        <v>.</v>
      </c>
    </row>
    <row r="180" spans="2:19" ht="12">
      <c r="B180" s="48"/>
      <c r="C180" s="55">
        <v>2005</v>
      </c>
      <c r="D180" s="60">
        <v>1430</v>
      </c>
      <c r="E180" s="61">
        <v>39</v>
      </c>
      <c r="F180" s="60">
        <v>75</v>
      </c>
      <c r="G180" s="62" t="s">
        <v>44</v>
      </c>
      <c r="H180" s="62" t="str">
        <f>IF(G180&lt;&gt;".",F180+G180,".")</f>
        <v>.</v>
      </c>
      <c r="I180" s="61">
        <f>D180+E180</f>
        <v>1469</v>
      </c>
      <c r="J180" s="60">
        <f>D180+F180</f>
        <v>1505</v>
      </c>
      <c r="K180" s="62" t="str">
        <f>IF(H180&lt;&gt;".",D180+H180,".")</f>
        <v>.</v>
      </c>
      <c r="L180" s="63">
        <f>IF(J180&lt;&gt;0,I180*100/J180,".")</f>
        <v>97.60797342192691</v>
      </c>
      <c r="M180" s="64" t="str">
        <f>IF(K180&lt;&gt;".",IF(K180&lt;&gt;0,I180*100/K180,"."),".")</f>
        <v>.</v>
      </c>
      <c r="N180" s="62">
        <f>I180-J180</f>
        <v>-36</v>
      </c>
      <c r="O180" s="62" t="str">
        <f>IF(K180&lt;&gt;".",I180-K180,".")</f>
        <v>.</v>
      </c>
      <c r="P180" s="64">
        <f>IF(D179&lt;&gt;0,(D180-D179)*100/D179,".")</f>
        <v>-7.203114860480207</v>
      </c>
      <c r="Q180" s="63">
        <f>IF(I179&lt;&gt;0,(I180-I179)*100/I179,".")</f>
        <v>-8.530510585305105</v>
      </c>
      <c r="R180" s="65">
        <f>IF(AND(J179&lt;&gt;0,J179&lt;&gt;"."),(J180-J179)*100/J179,".")</f>
        <v>-7.612031921424187</v>
      </c>
      <c r="S180" s="65" t="str">
        <f>IF(AND(K179&lt;&gt;0,K179&lt;&gt;".",K180&lt;&gt;"."),(K180-K179)*100/K179,".")</f>
        <v>.</v>
      </c>
    </row>
    <row r="181" spans="2:19" ht="12">
      <c r="B181" s="48"/>
      <c r="C181" s="55">
        <v>2006</v>
      </c>
      <c r="D181" s="60">
        <v>1642</v>
      </c>
      <c r="E181" s="61">
        <v>93</v>
      </c>
      <c r="F181" s="60">
        <v>58</v>
      </c>
      <c r="G181" s="62" t="s">
        <v>44</v>
      </c>
      <c r="H181" s="62" t="str">
        <f>IF(G181&lt;&gt;".",F181+G181,".")</f>
        <v>.</v>
      </c>
      <c r="I181" s="61">
        <f>D181+E181</f>
        <v>1735</v>
      </c>
      <c r="J181" s="60">
        <f>D181+F181</f>
        <v>1700</v>
      </c>
      <c r="K181" s="62" t="str">
        <f>IF(H181&lt;&gt;".",D181+H181,".")</f>
        <v>.</v>
      </c>
      <c r="L181" s="63">
        <f>IF(J181&lt;&gt;0,I181*100/J181,".")</f>
        <v>102.05882352941177</v>
      </c>
      <c r="M181" s="64" t="str">
        <f>IF(K181&lt;&gt;".",IF(K181&lt;&gt;0,I181*100/K181,"."),".")</f>
        <v>.</v>
      </c>
      <c r="N181" s="62">
        <f>I181-J181</f>
        <v>35</v>
      </c>
      <c r="O181" s="62" t="str">
        <f>IF(K181&lt;&gt;".",I181-K181,".")</f>
        <v>.</v>
      </c>
      <c r="P181" s="64">
        <f>IF(D180&lt;&gt;0,(D181-D180)*100/D180,".")</f>
        <v>14.825174825174825</v>
      </c>
      <c r="Q181" s="63">
        <f>IF(I180&lt;&gt;0,(I181-I180)*100/I180,".")</f>
        <v>18.107556160653505</v>
      </c>
      <c r="R181" s="65">
        <f>IF(AND(J180&lt;&gt;0,J180&lt;&gt;"."),(J181-J180)*100/J180,".")</f>
        <v>12.956810631229235</v>
      </c>
      <c r="S181" s="65" t="str">
        <f>IF(AND(K180&lt;&gt;0,K180&lt;&gt;".",K181&lt;&gt;"."),(K181-K180)*100/K180,".")</f>
        <v>.</v>
      </c>
    </row>
    <row r="182" spans="2:19" ht="12">
      <c r="B182" s="48"/>
      <c r="C182" s="55">
        <v>2007</v>
      </c>
      <c r="D182" s="60">
        <v>1645</v>
      </c>
      <c r="E182" s="61">
        <v>91</v>
      </c>
      <c r="F182" s="60">
        <v>72</v>
      </c>
      <c r="G182" s="62">
        <v>461</v>
      </c>
      <c r="H182" s="62">
        <f>IF(G182&lt;&gt;".",F182+G182,".")</f>
        <v>533</v>
      </c>
      <c r="I182" s="61">
        <f>D182+E182</f>
        <v>1736</v>
      </c>
      <c r="J182" s="60">
        <f>D182+F182</f>
        <v>1717</v>
      </c>
      <c r="K182" s="62">
        <f>IF(H182&lt;&gt;".",D182+H182,".")</f>
        <v>2178</v>
      </c>
      <c r="L182" s="63">
        <f>IF(J182&lt;&gt;0,I182*100/J182,".")</f>
        <v>101.10658124635994</v>
      </c>
      <c r="M182" s="64">
        <f>IF(K182&lt;&gt;".",IF(K182&lt;&gt;0,I182*100/K182,"."),".")</f>
        <v>79.70615243342516</v>
      </c>
      <c r="N182" s="62">
        <f>I182-J182</f>
        <v>19</v>
      </c>
      <c r="O182" s="62">
        <f>IF(K182&lt;&gt;".",I182-K182,".")</f>
        <v>-442</v>
      </c>
      <c r="P182" s="64">
        <f>IF(D181&lt;&gt;0,(D182-D181)*100/D181,".")</f>
        <v>0.18270401948842874</v>
      </c>
      <c r="Q182" s="63">
        <f>IF(I181&lt;&gt;0,(I182-I181)*100/I181,".")</f>
        <v>0.05763688760806916</v>
      </c>
      <c r="R182" s="65">
        <f>IF(AND(J181&lt;&gt;0,J181&lt;&gt;"."),(J182-J181)*100/J181,".")</f>
        <v>1</v>
      </c>
      <c r="S182" s="65" t="str">
        <f>IF(AND(K181&lt;&gt;0,K181&lt;&gt;".",K182&lt;&gt;"."),(K182-K181)*100/K181,".")</f>
        <v>.</v>
      </c>
    </row>
    <row r="183" spans="2:19" ht="12">
      <c r="B183" s="48"/>
      <c r="C183" s="55">
        <v>2008</v>
      </c>
      <c r="D183" s="60">
        <v>1622</v>
      </c>
      <c r="E183" s="61">
        <v>77</v>
      </c>
      <c r="F183" s="60">
        <v>20</v>
      </c>
      <c r="G183" s="62">
        <v>354</v>
      </c>
      <c r="H183" s="62">
        <f>IF(G183&lt;&gt;".",F183+G183,".")</f>
        <v>374</v>
      </c>
      <c r="I183" s="61">
        <f>D183+E183</f>
        <v>1699</v>
      </c>
      <c r="J183" s="60">
        <f>D183+F183</f>
        <v>1642</v>
      </c>
      <c r="K183" s="62">
        <f>IF(H183&lt;&gt;".",D183+H183,".")</f>
        <v>1996</v>
      </c>
      <c r="L183" s="63">
        <f>IF(J183&lt;&gt;0,I183*100/J183,".")</f>
        <v>103.47137637028014</v>
      </c>
      <c r="M183" s="64">
        <f>IF(K183&lt;&gt;".",IF(K183&lt;&gt;0,I183*100/K183,"."),".")</f>
        <v>85.12024048096193</v>
      </c>
      <c r="N183" s="62">
        <f>I183-J183</f>
        <v>57</v>
      </c>
      <c r="O183" s="62">
        <f>IF(K183&lt;&gt;".",I183-K183,".")</f>
        <v>-297</v>
      </c>
      <c r="P183" s="64">
        <f>IF(D182&lt;&gt;0,(D183-D182)*100/D182,".")</f>
        <v>-1.3981762917933132</v>
      </c>
      <c r="Q183" s="63">
        <f>IF(I182&lt;&gt;0,(I183-I182)*100/I182,".")</f>
        <v>-2.1313364055299537</v>
      </c>
      <c r="R183" s="65">
        <f>IF(AND(J182&lt;&gt;0,J182&lt;&gt;"."),(J183-J182)*100/J182,".")</f>
        <v>-4.368083867210251</v>
      </c>
      <c r="S183" s="65">
        <f>IF(AND(K182&lt;&gt;0,K182&lt;&gt;".",K183&lt;&gt;"."),(K183-K182)*100/K182,".")</f>
        <v>-8.356290174471992</v>
      </c>
    </row>
    <row r="184" spans="2:19" ht="12">
      <c r="B184" s="48"/>
      <c r="C184" s="55">
        <v>2009</v>
      </c>
      <c r="D184" s="60">
        <v>1540</v>
      </c>
      <c r="E184" s="61">
        <v>50</v>
      </c>
      <c r="F184" s="60">
        <v>5</v>
      </c>
      <c r="G184" s="62">
        <v>356</v>
      </c>
      <c r="H184" s="62">
        <f>IF(G184&lt;&gt;".",F184+G184,".")</f>
        <v>361</v>
      </c>
      <c r="I184" s="61">
        <f>D184+E184</f>
        <v>1590</v>
      </c>
      <c r="J184" s="60">
        <f>D184+F184</f>
        <v>1545</v>
      </c>
      <c r="K184" s="62">
        <f>IF(H184&lt;&gt;".",D184+H184,".")</f>
        <v>1901</v>
      </c>
      <c r="L184" s="63">
        <f>IF(J184&lt;&gt;0,I184*100/J184,".")</f>
        <v>102.9126213592233</v>
      </c>
      <c r="M184" s="64">
        <f>IF(K184&lt;&gt;".",IF(K184&lt;&gt;0,I184*100/K184,"."),".")</f>
        <v>83.64018937401367</v>
      </c>
      <c r="N184" s="62">
        <f>I184-J184</f>
        <v>45</v>
      </c>
      <c r="O184" s="62">
        <f>IF(K184&lt;&gt;".",I184-K184,".")</f>
        <v>-311</v>
      </c>
      <c r="P184" s="64">
        <f>IF(D183&lt;&gt;0,(D184-D183)*100/D183,".")</f>
        <v>-5.055487053020962</v>
      </c>
      <c r="Q184" s="63">
        <f>IF(I183&lt;&gt;0,(I184-I183)*100/I183,".")</f>
        <v>-6.4155385520894646</v>
      </c>
      <c r="R184" s="65">
        <f>IF(AND(J183&lt;&gt;0,J183&lt;&gt;"."),(J184-J183)*100/J183,".")</f>
        <v>-5.9074299634591965</v>
      </c>
      <c r="S184" s="65">
        <f>IF(AND(K183&lt;&gt;0,K183&lt;&gt;".",K184&lt;&gt;"."),(K184-K183)*100/K183,".")</f>
        <v>-4.759519038076152</v>
      </c>
    </row>
    <row r="185" spans="2:19" ht="12">
      <c r="B185" s="48"/>
      <c r="C185" s="55">
        <v>2010</v>
      </c>
      <c r="D185" s="60">
        <v>1546</v>
      </c>
      <c r="E185" s="61">
        <v>43</v>
      </c>
      <c r="F185" s="60">
        <v>69</v>
      </c>
      <c r="G185" s="62">
        <v>362</v>
      </c>
      <c r="H185" s="62">
        <f>IF(G185&lt;&gt;".",F185+G185,".")</f>
        <v>431</v>
      </c>
      <c r="I185" s="61">
        <f>D185+E185</f>
        <v>1589</v>
      </c>
      <c r="J185" s="60">
        <f>D185+F185</f>
        <v>1615</v>
      </c>
      <c r="K185" s="62">
        <f>IF(H185&lt;&gt;".",D185+H185,".")</f>
        <v>1977</v>
      </c>
      <c r="L185" s="63">
        <f>IF(J185&lt;&gt;0,I185*100/J185,".")</f>
        <v>98.39009287925697</v>
      </c>
      <c r="M185" s="64">
        <f>IF(K185&lt;&gt;".",IF(K185&lt;&gt;0,I185*100/K185,"."),".")</f>
        <v>80.37430450177035</v>
      </c>
      <c r="N185" s="62">
        <f>I185-J185</f>
        <v>-26</v>
      </c>
      <c r="O185" s="62">
        <f>IF(K185&lt;&gt;".",I185-K185,".")</f>
        <v>-388</v>
      </c>
      <c r="P185" s="64">
        <f>IF(D184&lt;&gt;0,(D185-D184)*100/D184,".")</f>
        <v>0.38961038961038963</v>
      </c>
      <c r="Q185" s="63">
        <f>IF(I184&lt;&gt;0,(I185-I184)*100/I184,".")</f>
        <v>-0.06289308176100629</v>
      </c>
      <c r="R185" s="65">
        <f>IF(AND(J184&lt;&gt;0,J184&lt;&gt;"."),(J185-J184)*100/J184,".")</f>
        <v>4.53074433656958</v>
      </c>
      <c r="S185" s="65">
        <f>IF(AND(K184&lt;&gt;0,K184&lt;&gt;".",K185&lt;&gt;"."),(K185-K184)*100/K184,".")</f>
        <v>3.9978958442924775</v>
      </c>
    </row>
    <row r="186" spans="2:19" ht="18.75" customHeight="1">
      <c r="B186" s="48"/>
      <c r="C186" s="55"/>
      <c r="D186" s="60"/>
      <c r="E186" s="61"/>
      <c r="F186" s="60"/>
      <c r="G186" s="62"/>
      <c r="H186" s="62"/>
      <c r="I186" s="61"/>
      <c r="J186" s="60"/>
      <c r="K186" s="62"/>
      <c r="L186" s="63"/>
      <c r="M186" s="64"/>
      <c r="N186" s="62"/>
      <c r="O186" s="62"/>
      <c r="P186" s="64"/>
      <c r="Q186" s="63"/>
      <c r="R186" s="65"/>
      <c r="S186" s="65"/>
    </row>
    <row r="187" spans="2:19" ht="24" customHeight="1">
      <c r="B187" s="48"/>
      <c r="C187" s="49" t="s">
        <v>62</v>
      </c>
      <c r="D187" s="50"/>
      <c r="E187" s="51"/>
      <c r="F187" s="50"/>
      <c r="G187" s="50"/>
      <c r="H187" s="52"/>
      <c r="I187" s="51"/>
      <c r="J187" s="50"/>
      <c r="K187" s="52"/>
      <c r="L187" s="50"/>
      <c r="M187" s="51"/>
      <c r="N187" s="50"/>
      <c r="O187" s="50"/>
      <c r="P187" s="51"/>
      <c r="Q187" s="50"/>
      <c r="R187" s="53"/>
      <c r="S187" s="53"/>
    </row>
    <row r="188" spans="2:19" ht="5.25" customHeight="1">
      <c r="B188" s="48"/>
      <c r="C188" s="55"/>
      <c r="D188" s="56"/>
      <c r="E188" s="57"/>
      <c r="F188" s="56"/>
      <c r="G188" s="56"/>
      <c r="H188" s="58"/>
      <c r="I188" s="57"/>
      <c r="J188" s="56"/>
      <c r="K188" s="58"/>
      <c r="L188" s="56"/>
      <c r="M188" s="57"/>
      <c r="N188" s="56"/>
      <c r="O188" s="56"/>
      <c r="P188" s="57"/>
      <c r="Q188" s="56"/>
      <c r="R188" s="59"/>
      <c r="S188" s="59"/>
    </row>
    <row r="189" spans="2:19" ht="12">
      <c r="B189" s="48"/>
      <c r="C189" s="55">
        <v>1998</v>
      </c>
      <c r="D189" s="60">
        <v>1864</v>
      </c>
      <c r="E189" s="61">
        <v>105</v>
      </c>
      <c r="F189" s="60">
        <v>126</v>
      </c>
      <c r="G189" s="62" t="s">
        <v>44</v>
      </c>
      <c r="H189" s="62" t="str">
        <f>IF(G189&lt;&gt;".",F189+G189,".")</f>
        <v>.</v>
      </c>
      <c r="I189" s="61">
        <f>D189+E189</f>
        <v>1969</v>
      </c>
      <c r="J189" s="60">
        <f>D189+F189</f>
        <v>1990</v>
      </c>
      <c r="K189" s="62" t="str">
        <f>IF(H189&lt;&gt;".",D189+H189,".")</f>
        <v>.</v>
      </c>
      <c r="L189" s="63">
        <f>IF(J189&lt;&gt;0,I189*100/J189,".")</f>
        <v>98.94472361809045</v>
      </c>
      <c r="M189" s="64" t="str">
        <f>IF(K189&lt;&gt;".",IF(K189&lt;&gt;0,I189*100/K189,"."),".")</f>
        <v>.</v>
      </c>
      <c r="N189" s="62">
        <f>I189-J189</f>
        <v>-21</v>
      </c>
      <c r="O189" s="62" t="str">
        <f>IF(K189&lt;&gt;".",I189-K189,".")</f>
        <v>.</v>
      </c>
      <c r="P189" s="64" t="str">
        <f>IF(D188&lt;&gt;0,(D189-D188)*100/D188,".")</f>
        <v>.</v>
      </c>
      <c r="Q189" s="63" t="str">
        <f>IF(I188&lt;&gt;0,(I189-I188)*100/I188,".")</f>
        <v>.</v>
      </c>
      <c r="R189" s="65" t="str">
        <f>IF(AND(J188&lt;&gt;0,J188&lt;&gt;"."),(J189-J188)*100/J188,".")</f>
        <v>.</v>
      </c>
      <c r="S189" s="65" t="str">
        <f>IF(AND(K188&lt;&gt;0,K188&lt;&gt;".",K189&lt;&gt;"."),(K189-K188)*100/K188,".")</f>
        <v>.</v>
      </c>
    </row>
    <row r="190" spans="2:19" ht="12">
      <c r="B190" s="48"/>
      <c r="C190" s="55">
        <v>1999</v>
      </c>
      <c r="D190" s="60">
        <v>1855</v>
      </c>
      <c r="E190" s="61">
        <v>101</v>
      </c>
      <c r="F190" s="60">
        <v>94</v>
      </c>
      <c r="G190" s="62" t="s">
        <v>44</v>
      </c>
      <c r="H190" s="62" t="str">
        <f>IF(G190&lt;&gt;".",F190+G190,".")</f>
        <v>.</v>
      </c>
      <c r="I190" s="61">
        <f>D190+E190</f>
        <v>1956</v>
      </c>
      <c r="J190" s="60">
        <f>D190+F190</f>
        <v>1949</v>
      </c>
      <c r="K190" s="62" t="str">
        <f>IF(H190&lt;&gt;".",D190+H190,".")</f>
        <v>.</v>
      </c>
      <c r="L190" s="63">
        <f>IF(J190&lt;&gt;0,I190*100/J190,".")</f>
        <v>100.35915854284248</v>
      </c>
      <c r="M190" s="64" t="str">
        <f>IF(K190&lt;&gt;".",IF(K190&lt;&gt;0,I190*100/K190,"."),".")</f>
        <v>.</v>
      </c>
      <c r="N190" s="62">
        <f>I190-J190</f>
        <v>7</v>
      </c>
      <c r="O190" s="62" t="str">
        <f>IF(K190&lt;&gt;".",I190-K190,".")</f>
        <v>.</v>
      </c>
      <c r="P190" s="64">
        <f>IF(D189&lt;&gt;0,(D190-D189)*100/D189,".")</f>
        <v>-0.48283261802575106</v>
      </c>
      <c r="Q190" s="63">
        <f>IF(I189&lt;&gt;0,(I190-I189)*100/I189,".")</f>
        <v>-0.6602336211274759</v>
      </c>
      <c r="R190" s="65">
        <f>IF(AND(J189&lt;&gt;0,J189&lt;&gt;"."),(J190-J189)*100/J189,".")</f>
        <v>-2.0603015075376883</v>
      </c>
      <c r="S190" s="65" t="str">
        <f>IF(AND(K189&lt;&gt;0,K189&lt;&gt;".",K190&lt;&gt;"."),(K190-K189)*100/K189,".")</f>
        <v>.</v>
      </c>
    </row>
    <row r="191" spans="2:19" ht="12">
      <c r="B191" s="48"/>
      <c r="C191" s="55">
        <v>2000</v>
      </c>
      <c r="D191" s="60">
        <v>1865</v>
      </c>
      <c r="E191" s="61">
        <v>162</v>
      </c>
      <c r="F191" s="60">
        <v>101</v>
      </c>
      <c r="G191" s="62" t="s">
        <v>44</v>
      </c>
      <c r="H191" s="62" t="str">
        <f>IF(G191&lt;&gt;".",F191+G191,".")</f>
        <v>.</v>
      </c>
      <c r="I191" s="61">
        <f>D191+E191</f>
        <v>2027</v>
      </c>
      <c r="J191" s="60">
        <f>D191+F191</f>
        <v>1966</v>
      </c>
      <c r="K191" s="62" t="str">
        <f>IF(H191&lt;&gt;".",D191+H191,".")</f>
        <v>.</v>
      </c>
      <c r="L191" s="63">
        <f>IF(J191&lt;&gt;0,I191*100/J191,".")</f>
        <v>103.1027466937945</v>
      </c>
      <c r="M191" s="64" t="str">
        <f>IF(K191&lt;&gt;".",IF(K191&lt;&gt;0,I191*100/K191,"."),".")</f>
        <v>.</v>
      </c>
      <c r="N191" s="62">
        <f>I191-J191</f>
        <v>61</v>
      </c>
      <c r="O191" s="62" t="str">
        <f>IF(K191&lt;&gt;".",I191-K191,".")</f>
        <v>.</v>
      </c>
      <c r="P191" s="64">
        <f>IF(D190&lt;&gt;0,(D191-D190)*100/D190,".")</f>
        <v>0.5390835579514824</v>
      </c>
      <c r="Q191" s="63">
        <f>IF(I190&lt;&gt;0,(I191-I190)*100/I190,".")</f>
        <v>3.6298568507157465</v>
      </c>
      <c r="R191" s="65">
        <f>IF(AND(J190&lt;&gt;0,J190&lt;&gt;"."),(J191-J190)*100/J190,".")</f>
        <v>0.8722421754746024</v>
      </c>
      <c r="S191" s="65" t="str">
        <f>IF(AND(K190&lt;&gt;0,K190&lt;&gt;".",K191&lt;&gt;"."),(K191-K190)*100/K190,".")</f>
        <v>.</v>
      </c>
    </row>
    <row r="192" spans="2:19" ht="12">
      <c r="B192" s="48"/>
      <c r="C192" s="55">
        <v>2001</v>
      </c>
      <c r="D192" s="60">
        <v>1893</v>
      </c>
      <c r="E192" s="61">
        <v>161</v>
      </c>
      <c r="F192" s="60">
        <v>57</v>
      </c>
      <c r="G192" s="62" t="s">
        <v>44</v>
      </c>
      <c r="H192" s="62" t="str">
        <f>IF(G192&lt;&gt;".",F192+G192,".")</f>
        <v>.</v>
      </c>
      <c r="I192" s="61">
        <f>D192+E192</f>
        <v>2054</v>
      </c>
      <c r="J192" s="60">
        <f>D192+F192</f>
        <v>1950</v>
      </c>
      <c r="K192" s="62" t="str">
        <f>IF(H192&lt;&gt;".",D192+H192,".")</f>
        <v>.</v>
      </c>
      <c r="L192" s="63">
        <f>IF(J192&lt;&gt;0,I192*100/J192,".")</f>
        <v>105.33333333333333</v>
      </c>
      <c r="M192" s="64" t="str">
        <f>IF(K192&lt;&gt;".",IF(K192&lt;&gt;0,I192*100/K192,"."),".")</f>
        <v>.</v>
      </c>
      <c r="N192" s="62">
        <f>I192-J192</f>
        <v>104</v>
      </c>
      <c r="O192" s="62" t="str">
        <f>IF(K192&lt;&gt;".",I192-K192,".")</f>
        <v>.</v>
      </c>
      <c r="P192" s="64">
        <f>IF(D191&lt;&gt;0,(D192-D191)*100/D191,".")</f>
        <v>1.5013404825737264</v>
      </c>
      <c r="Q192" s="63">
        <f>IF(I191&lt;&gt;0,(I192-I191)*100/I191,".")</f>
        <v>1.332017760236803</v>
      </c>
      <c r="R192" s="65">
        <f>IF(AND(J191&lt;&gt;0,J191&lt;&gt;"."),(J192-J191)*100/J191,".")</f>
        <v>-0.8138351983723296</v>
      </c>
      <c r="S192" s="65" t="str">
        <f>IF(AND(K191&lt;&gt;0,K191&lt;&gt;".",K192&lt;&gt;"."),(K192-K191)*100/K191,".")</f>
        <v>.</v>
      </c>
    </row>
    <row r="193" spans="2:19" ht="12">
      <c r="B193" s="48"/>
      <c r="C193" s="55">
        <v>2002</v>
      </c>
      <c r="D193" s="60">
        <v>1718</v>
      </c>
      <c r="E193" s="61">
        <v>65</v>
      </c>
      <c r="F193" s="60">
        <v>61</v>
      </c>
      <c r="G193" s="62" t="s">
        <v>44</v>
      </c>
      <c r="H193" s="62" t="str">
        <f>IF(G193&lt;&gt;".",F193+G193,".")</f>
        <v>.</v>
      </c>
      <c r="I193" s="61">
        <f>D193+E193</f>
        <v>1783</v>
      </c>
      <c r="J193" s="60">
        <f>D193+F193</f>
        <v>1779</v>
      </c>
      <c r="K193" s="62" t="str">
        <f>IF(H193&lt;&gt;".",D193+H193,".")</f>
        <v>.</v>
      </c>
      <c r="L193" s="63">
        <f>IF(J193&lt;&gt;0,I193*100/J193,".")</f>
        <v>100.22484541877459</v>
      </c>
      <c r="M193" s="64" t="str">
        <f>IF(K193&lt;&gt;".",IF(K193&lt;&gt;0,I193*100/K193,"."),".")</f>
        <v>.</v>
      </c>
      <c r="N193" s="62">
        <f>I193-J193</f>
        <v>4</v>
      </c>
      <c r="O193" s="62" t="str">
        <f>IF(K193&lt;&gt;".",I193-K193,".")</f>
        <v>.</v>
      </c>
      <c r="P193" s="64">
        <f>IF(D192&lt;&gt;0,(D193-D192)*100/D192,".")</f>
        <v>-9.2445853143159</v>
      </c>
      <c r="Q193" s="63">
        <f>IF(I192&lt;&gt;0,(I193-I192)*100/I192,".")</f>
        <v>-13.193768257059396</v>
      </c>
      <c r="R193" s="65">
        <f>IF(AND(J192&lt;&gt;0,J192&lt;&gt;"."),(J193-J192)*100/J192,".")</f>
        <v>-8.76923076923077</v>
      </c>
      <c r="S193" s="65" t="str">
        <f>IF(AND(K192&lt;&gt;0,K192&lt;&gt;".",K193&lt;&gt;"."),(K193-K192)*100/K192,".")</f>
        <v>.</v>
      </c>
    </row>
    <row r="194" spans="2:19" ht="12">
      <c r="B194" s="48"/>
      <c r="C194" s="55">
        <v>2003</v>
      </c>
      <c r="D194" s="60">
        <v>1767</v>
      </c>
      <c r="E194" s="61">
        <v>47</v>
      </c>
      <c r="F194" s="60">
        <v>308</v>
      </c>
      <c r="G194" s="62" t="s">
        <v>44</v>
      </c>
      <c r="H194" s="62" t="str">
        <f>IF(G194&lt;&gt;".",F194+G194,".")</f>
        <v>.</v>
      </c>
      <c r="I194" s="61">
        <f>D194+E194</f>
        <v>1814</v>
      </c>
      <c r="J194" s="60">
        <f>D194+F194</f>
        <v>2075</v>
      </c>
      <c r="K194" s="62" t="str">
        <f>IF(H194&lt;&gt;".",D194+H194,".")</f>
        <v>.</v>
      </c>
      <c r="L194" s="63">
        <f>IF(J194&lt;&gt;0,I194*100/J194,".")</f>
        <v>87.42168674698796</v>
      </c>
      <c r="M194" s="64" t="str">
        <f>IF(K194&lt;&gt;".",IF(K194&lt;&gt;0,I194*100/K194,"."),".")</f>
        <v>.</v>
      </c>
      <c r="N194" s="62">
        <f>I194-J194</f>
        <v>-261</v>
      </c>
      <c r="O194" s="62" t="str">
        <f>IF(K194&lt;&gt;".",I194-K194,".")</f>
        <v>.</v>
      </c>
      <c r="P194" s="64">
        <f>IF(D193&lt;&gt;0,(D194-D193)*100/D193,".")</f>
        <v>2.852153667054715</v>
      </c>
      <c r="Q194" s="63">
        <f>IF(I193&lt;&gt;0,(I194-I193)*100/I193,".")</f>
        <v>1.7386427369601796</v>
      </c>
      <c r="R194" s="65">
        <f>IF(AND(J193&lt;&gt;0,J193&lt;&gt;"."),(J194-J193)*100/J193,".")</f>
        <v>16.638560989319842</v>
      </c>
      <c r="S194" s="65" t="str">
        <f>IF(AND(K193&lt;&gt;0,K193&lt;&gt;".",K194&lt;&gt;"."),(K194-K193)*100/K193,".")</f>
        <v>.</v>
      </c>
    </row>
    <row r="195" spans="2:19" ht="12">
      <c r="B195" s="48"/>
      <c r="C195" s="55">
        <v>2004</v>
      </c>
      <c r="D195" s="60">
        <v>1708</v>
      </c>
      <c r="E195" s="61">
        <v>87</v>
      </c>
      <c r="F195" s="60">
        <v>178</v>
      </c>
      <c r="G195" s="62" t="s">
        <v>44</v>
      </c>
      <c r="H195" s="62" t="str">
        <f>IF(G195&lt;&gt;".",F195+G195,".")</f>
        <v>.</v>
      </c>
      <c r="I195" s="61">
        <f>D195+E195</f>
        <v>1795</v>
      </c>
      <c r="J195" s="60">
        <f>D195+F195</f>
        <v>1886</v>
      </c>
      <c r="K195" s="62" t="str">
        <f>IF(H195&lt;&gt;".",D195+H195,".")</f>
        <v>.</v>
      </c>
      <c r="L195" s="63">
        <f>IF(J195&lt;&gt;0,I195*100/J195,".")</f>
        <v>95.17497348886532</v>
      </c>
      <c r="M195" s="64" t="str">
        <f>IF(K195&lt;&gt;".",IF(K195&lt;&gt;0,I195*100/K195,"."),".")</f>
        <v>.</v>
      </c>
      <c r="N195" s="62">
        <f>I195-J195</f>
        <v>-91</v>
      </c>
      <c r="O195" s="62" t="str">
        <f>IF(K195&lt;&gt;".",I195-K195,".")</f>
        <v>.</v>
      </c>
      <c r="P195" s="64">
        <f>IF(D194&lt;&gt;0,(D195-D194)*100/D194,".")</f>
        <v>-3.3389926428975665</v>
      </c>
      <c r="Q195" s="63">
        <f>IF(I194&lt;&gt;0,(I195-I194)*100/I194,".")</f>
        <v>-1.047409040793826</v>
      </c>
      <c r="R195" s="65">
        <f>IF(AND(J194&lt;&gt;0,J194&lt;&gt;"."),(J195-J194)*100/J194,".")</f>
        <v>-9.108433734939759</v>
      </c>
      <c r="S195" s="65" t="str">
        <f>IF(AND(K194&lt;&gt;0,K194&lt;&gt;".",K195&lt;&gt;"."),(K195-K194)*100/K194,".")</f>
        <v>.</v>
      </c>
    </row>
    <row r="196" spans="2:19" ht="12">
      <c r="B196" s="48"/>
      <c r="C196" s="55">
        <v>2005</v>
      </c>
      <c r="D196" s="60">
        <v>1595</v>
      </c>
      <c r="E196" s="61">
        <v>75</v>
      </c>
      <c r="F196" s="60">
        <v>198</v>
      </c>
      <c r="G196" s="62" t="s">
        <v>44</v>
      </c>
      <c r="H196" s="62" t="str">
        <f>IF(G196&lt;&gt;".",F196+G196,".")</f>
        <v>.</v>
      </c>
      <c r="I196" s="61">
        <f>D196+E196</f>
        <v>1670</v>
      </c>
      <c r="J196" s="60">
        <f>D196+F196</f>
        <v>1793</v>
      </c>
      <c r="K196" s="62" t="str">
        <f>IF(H196&lt;&gt;".",D196+H196,".")</f>
        <v>.</v>
      </c>
      <c r="L196" s="63">
        <f>IF(J196&lt;&gt;0,I196*100/J196,".")</f>
        <v>93.13998884551032</v>
      </c>
      <c r="M196" s="64" t="str">
        <f>IF(K196&lt;&gt;".",IF(K196&lt;&gt;0,I196*100/K196,"."),".")</f>
        <v>.</v>
      </c>
      <c r="N196" s="62">
        <f>I196-J196</f>
        <v>-123</v>
      </c>
      <c r="O196" s="62" t="str">
        <f>IF(K196&lt;&gt;".",I196-K196,".")</f>
        <v>.</v>
      </c>
      <c r="P196" s="64">
        <f>IF(D195&lt;&gt;0,(D196-D195)*100/D195,".")</f>
        <v>-6.615925058548009</v>
      </c>
      <c r="Q196" s="63">
        <f>IF(I195&lt;&gt;0,(I196-I195)*100/I195,".")</f>
        <v>-6.963788300835654</v>
      </c>
      <c r="R196" s="65">
        <f>IF(AND(J195&lt;&gt;0,J195&lt;&gt;"."),(J196-J195)*100/J195,".")</f>
        <v>-4.931071049840933</v>
      </c>
      <c r="S196" s="65" t="str">
        <f>IF(AND(K195&lt;&gt;0,K195&lt;&gt;".",K196&lt;&gt;"."),(K196-K195)*100/K195,".")</f>
        <v>.</v>
      </c>
    </row>
    <row r="197" spans="2:19" ht="12">
      <c r="B197" s="48"/>
      <c r="C197" s="55">
        <v>2006</v>
      </c>
      <c r="D197" s="60">
        <v>1672</v>
      </c>
      <c r="E197" s="61">
        <v>103</v>
      </c>
      <c r="F197" s="60">
        <v>230</v>
      </c>
      <c r="G197" s="62" t="s">
        <v>44</v>
      </c>
      <c r="H197" s="62" t="str">
        <f>IF(G197&lt;&gt;".",F197+G197,".")</f>
        <v>.</v>
      </c>
      <c r="I197" s="61">
        <f>D197+E197</f>
        <v>1775</v>
      </c>
      <c r="J197" s="60">
        <f>D197+F197</f>
        <v>1902</v>
      </c>
      <c r="K197" s="62" t="str">
        <f>IF(H197&lt;&gt;".",D197+H197,".")</f>
        <v>.</v>
      </c>
      <c r="L197" s="63">
        <f>IF(J197&lt;&gt;0,I197*100/J197,".")</f>
        <v>93.32281808622503</v>
      </c>
      <c r="M197" s="64" t="str">
        <f>IF(K197&lt;&gt;".",IF(K197&lt;&gt;0,I197*100/K197,"."),".")</f>
        <v>.</v>
      </c>
      <c r="N197" s="62">
        <f>I197-J197</f>
        <v>-127</v>
      </c>
      <c r="O197" s="62" t="str">
        <f>IF(K197&lt;&gt;".",I197-K197,".")</f>
        <v>.</v>
      </c>
      <c r="P197" s="64">
        <f>IF(D196&lt;&gt;0,(D197-D196)*100/D196,".")</f>
        <v>4.827586206896552</v>
      </c>
      <c r="Q197" s="63">
        <f>IF(I196&lt;&gt;0,(I197-I196)*100/I196,".")</f>
        <v>6.287425149700598</v>
      </c>
      <c r="R197" s="65">
        <f>IF(AND(J196&lt;&gt;0,J196&lt;&gt;"."),(J197-J196)*100/J196,".")</f>
        <v>6.079196876742889</v>
      </c>
      <c r="S197" s="65" t="str">
        <f>IF(AND(K196&lt;&gt;0,K196&lt;&gt;".",K197&lt;&gt;"."),(K197-K196)*100/K196,".")</f>
        <v>.</v>
      </c>
    </row>
    <row r="198" spans="2:19" ht="12">
      <c r="B198" s="48"/>
      <c r="C198" s="55">
        <v>2007</v>
      </c>
      <c r="D198" s="60">
        <v>1861</v>
      </c>
      <c r="E198" s="61">
        <v>150</v>
      </c>
      <c r="F198" s="60">
        <v>179</v>
      </c>
      <c r="G198" s="62">
        <v>342</v>
      </c>
      <c r="H198" s="62">
        <f>IF(G198&lt;&gt;".",F198+G198,".")</f>
        <v>521</v>
      </c>
      <c r="I198" s="61">
        <f>D198+E198</f>
        <v>2011</v>
      </c>
      <c r="J198" s="60">
        <f>D198+F198</f>
        <v>2040</v>
      </c>
      <c r="K198" s="62">
        <f>IF(H198&lt;&gt;".",D198+H198,".")</f>
        <v>2382</v>
      </c>
      <c r="L198" s="63">
        <f>IF(J198&lt;&gt;0,I198*100/J198,".")</f>
        <v>98.57843137254902</v>
      </c>
      <c r="M198" s="64">
        <f>IF(K198&lt;&gt;".",IF(K198&lt;&gt;0,I198*100/K198,"."),".")</f>
        <v>84.42485306465156</v>
      </c>
      <c r="N198" s="62">
        <f>I198-J198</f>
        <v>-29</v>
      </c>
      <c r="O198" s="62">
        <f>IF(K198&lt;&gt;".",I198-K198,".")</f>
        <v>-371</v>
      </c>
      <c r="P198" s="64">
        <f>IF(D197&lt;&gt;0,(D198-D197)*100/D197,".")</f>
        <v>11.303827751196172</v>
      </c>
      <c r="Q198" s="63">
        <f>IF(I197&lt;&gt;0,(I198-I197)*100/I197,".")</f>
        <v>13.295774647887324</v>
      </c>
      <c r="R198" s="65">
        <f>IF(AND(J197&lt;&gt;0,J197&lt;&gt;"."),(J198-J197)*100/J197,".")</f>
        <v>7.255520504731861</v>
      </c>
      <c r="S198" s="65" t="str">
        <f>IF(AND(K197&lt;&gt;0,K197&lt;&gt;".",K198&lt;&gt;"."),(K198-K197)*100/K197,".")</f>
        <v>.</v>
      </c>
    </row>
    <row r="199" spans="2:19" ht="12">
      <c r="B199" s="48"/>
      <c r="C199" s="55">
        <v>2008</v>
      </c>
      <c r="D199" s="60">
        <v>1871</v>
      </c>
      <c r="E199" s="61">
        <v>26</v>
      </c>
      <c r="F199" s="60">
        <v>116</v>
      </c>
      <c r="G199" s="62">
        <v>287</v>
      </c>
      <c r="H199" s="62">
        <f>IF(G199&lt;&gt;".",F199+G199,".")</f>
        <v>403</v>
      </c>
      <c r="I199" s="61">
        <f>D199+E199</f>
        <v>1897</v>
      </c>
      <c r="J199" s="60">
        <f>D199+F199</f>
        <v>1987</v>
      </c>
      <c r="K199" s="62">
        <f>IF(H199&lt;&gt;".",D199+H199,".")</f>
        <v>2274</v>
      </c>
      <c r="L199" s="63">
        <f>IF(J199&lt;&gt;0,I199*100/J199,".")</f>
        <v>95.47055863110216</v>
      </c>
      <c r="M199" s="64">
        <f>IF(K199&lt;&gt;".",IF(K199&lt;&gt;0,I199*100/K199,"."),".")</f>
        <v>83.42128408091469</v>
      </c>
      <c r="N199" s="62">
        <f>I199-J199</f>
        <v>-90</v>
      </c>
      <c r="O199" s="62">
        <f>IF(K199&lt;&gt;".",I199-K199,".")</f>
        <v>-377</v>
      </c>
      <c r="P199" s="64">
        <f>IF(D198&lt;&gt;0,(D199-D198)*100/D198,".")</f>
        <v>0.537345513164965</v>
      </c>
      <c r="Q199" s="63">
        <f>IF(I198&lt;&gt;0,(I199-I198)*100/I198,".")</f>
        <v>-5.668821481849826</v>
      </c>
      <c r="R199" s="65">
        <f>IF(AND(J198&lt;&gt;0,J198&lt;&gt;"."),(J199-J198)*100/J198,".")</f>
        <v>-2.5980392156862746</v>
      </c>
      <c r="S199" s="65">
        <f>IF(AND(K198&lt;&gt;0,K198&lt;&gt;".",K199&lt;&gt;"."),(K199-K198)*100/K198,".")</f>
        <v>-4.534005037783375</v>
      </c>
    </row>
    <row r="200" spans="2:19" ht="12">
      <c r="B200" s="48"/>
      <c r="C200" s="55">
        <v>2009</v>
      </c>
      <c r="D200" s="60">
        <v>1653</v>
      </c>
      <c r="E200" s="61">
        <v>34</v>
      </c>
      <c r="F200" s="60">
        <v>140</v>
      </c>
      <c r="G200" s="62">
        <v>294</v>
      </c>
      <c r="H200" s="62">
        <f>IF(G200&lt;&gt;".",F200+G200,".")</f>
        <v>434</v>
      </c>
      <c r="I200" s="61">
        <f>D200+E200</f>
        <v>1687</v>
      </c>
      <c r="J200" s="60">
        <f>D200+F200</f>
        <v>1793</v>
      </c>
      <c r="K200" s="62">
        <f>IF(H200&lt;&gt;".",D200+H200,".")</f>
        <v>2087</v>
      </c>
      <c r="L200" s="63">
        <f>IF(J200&lt;&gt;0,I200*100/J200,".")</f>
        <v>94.08812046848857</v>
      </c>
      <c r="M200" s="64">
        <f>IF(K200&lt;&gt;".",IF(K200&lt;&gt;0,I200*100/K200,"."),".")</f>
        <v>80.8337326305702</v>
      </c>
      <c r="N200" s="62">
        <f>I200-J200</f>
        <v>-106</v>
      </c>
      <c r="O200" s="62">
        <f>IF(K200&lt;&gt;".",I200-K200,".")</f>
        <v>-400</v>
      </c>
      <c r="P200" s="64">
        <f>IF(D199&lt;&gt;0,(D200-D199)*100/D199,".")</f>
        <v>-11.651523249599144</v>
      </c>
      <c r="Q200" s="63">
        <f>IF(I199&lt;&gt;0,(I200-I199)*100/I199,".")</f>
        <v>-11.07011070110701</v>
      </c>
      <c r="R200" s="65">
        <f>IF(AND(J199&lt;&gt;0,J199&lt;&gt;"."),(J200-J199)*100/J199,".")</f>
        <v>-9.76346250629089</v>
      </c>
      <c r="S200" s="65">
        <f>IF(AND(K199&lt;&gt;0,K199&lt;&gt;".",K200&lt;&gt;"."),(K200-K199)*100/K199,".")</f>
        <v>-8.22339489885664</v>
      </c>
    </row>
    <row r="201" spans="2:19" ht="12">
      <c r="B201" s="48"/>
      <c r="C201" s="55">
        <v>2010</v>
      </c>
      <c r="D201" s="60">
        <v>1768</v>
      </c>
      <c r="E201" s="61">
        <v>56</v>
      </c>
      <c r="F201" s="60">
        <v>22</v>
      </c>
      <c r="G201" s="62">
        <v>238</v>
      </c>
      <c r="H201" s="62">
        <f>IF(G201&lt;&gt;".",F201+G201,".")</f>
        <v>260</v>
      </c>
      <c r="I201" s="61">
        <f>D201+E201</f>
        <v>1824</v>
      </c>
      <c r="J201" s="60">
        <f>D201+F201</f>
        <v>1790</v>
      </c>
      <c r="K201" s="62">
        <f>IF(H201&lt;&gt;".",D201+H201,".")</f>
        <v>2028</v>
      </c>
      <c r="L201" s="63">
        <f>IF(J201&lt;&gt;0,I201*100/J201,".")</f>
        <v>101.89944134078212</v>
      </c>
      <c r="M201" s="64">
        <f>IF(K201&lt;&gt;".",IF(K201&lt;&gt;0,I201*100/K201,"."),".")</f>
        <v>89.94082840236686</v>
      </c>
      <c r="N201" s="62">
        <f>I201-J201</f>
        <v>34</v>
      </c>
      <c r="O201" s="62">
        <f>IF(K201&lt;&gt;".",I201-K201,".")</f>
        <v>-204</v>
      </c>
      <c r="P201" s="64">
        <f>IF(D200&lt;&gt;0,(D201-D200)*100/D200,".")</f>
        <v>6.957047791893527</v>
      </c>
      <c r="Q201" s="63">
        <f>IF(I200&lt;&gt;0,(I201-I200)*100/I200,".")</f>
        <v>8.120924718435091</v>
      </c>
      <c r="R201" s="65">
        <f>IF(AND(J200&lt;&gt;0,J200&lt;&gt;"."),(J201-J200)*100/J200,".")</f>
        <v>-0.16731734523145567</v>
      </c>
      <c r="S201" s="65">
        <f>IF(AND(K200&lt;&gt;0,K200&lt;&gt;".",K201&lt;&gt;"."),(K201-K200)*100/K200,".")</f>
        <v>-2.827024436990896</v>
      </c>
    </row>
    <row r="202" spans="2:19" ht="18.75" customHeight="1">
      <c r="B202" s="48"/>
      <c r="C202" s="55"/>
      <c r="D202" s="60"/>
      <c r="E202" s="61"/>
      <c r="F202" s="60"/>
      <c r="G202" s="62"/>
      <c r="H202" s="62"/>
      <c r="I202" s="61"/>
      <c r="J202" s="60"/>
      <c r="K202" s="62"/>
      <c r="L202" s="63"/>
      <c r="M202" s="64"/>
      <c r="N202" s="62"/>
      <c r="O202" s="62"/>
      <c r="P202" s="64"/>
      <c r="Q202" s="63"/>
      <c r="R202" s="65"/>
      <c r="S202" s="65"/>
    </row>
    <row r="203" spans="2:19" ht="24" customHeight="1">
      <c r="B203" s="48"/>
      <c r="C203" s="49" t="s">
        <v>63</v>
      </c>
      <c r="D203" s="50"/>
      <c r="E203" s="51"/>
      <c r="F203" s="50"/>
      <c r="G203" s="50"/>
      <c r="H203" s="52"/>
      <c r="I203" s="51"/>
      <c r="J203" s="50"/>
      <c r="K203" s="52"/>
      <c r="L203" s="50"/>
      <c r="M203" s="51"/>
      <c r="N203" s="50"/>
      <c r="O203" s="50"/>
      <c r="P203" s="51"/>
      <c r="Q203" s="50"/>
      <c r="R203" s="53"/>
      <c r="S203" s="53"/>
    </row>
    <row r="204" spans="2:19" ht="5.25" customHeight="1">
      <c r="B204" s="48"/>
      <c r="C204" s="55"/>
      <c r="D204" s="56"/>
      <c r="E204" s="57"/>
      <c r="F204" s="56"/>
      <c r="G204" s="56"/>
      <c r="H204" s="58"/>
      <c r="I204" s="57"/>
      <c r="J204" s="56"/>
      <c r="K204" s="58"/>
      <c r="L204" s="56"/>
      <c r="M204" s="57"/>
      <c r="N204" s="56"/>
      <c r="O204" s="56"/>
      <c r="P204" s="57"/>
      <c r="Q204" s="56"/>
      <c r="R204" s="59"/>
      <c r="S204" s="59"/>
    </row>
    <row r="205" spans="2:19" ht="12">
      <c r="B205" s="48"/>
      <c r="C205" s="55">
        <v>1998</v>
      </c>
      <c r="D205" s="60">
        <v>2438</v>
      </c>
      <c r="E205" s="61">
        <v>98</v>
      </c>
      <c r="F205" s="60">
        <v>151</v>
      </c>
      <c r="G205" s="62" t="s">
        <v>44</v>
      </c>
      <c r="H205" s="62" t="str">
        <f>IF(G205&lt;&gt;".",F205+G205,".")</f>
        <v>.</v>
      </c>
      <c r="I205" s="61">
        <f>D205+E205</f>
        <v>2536</v>
      </c>
      <c r="J205" s="60">
        <f>D205+F205</f>
        <v>2589</v>
      </c>
      <c r="K205" s="62" t="str">
        <f>IF(H205&lt;&gt;".",D205+H205,".")</f>
        <v>.</v>
      </c>
      <c r="L205" s="63">
        <f>IF(J205&lt;&gt;0,I205*100/J205,".")</f>
        <v>97.95287755890305</v>
      </c>
      <c r="M205" s="64" t="str">
        <f>IF(K205&lt;&gt;".",IF(K205&lt;&gt;0,I205*100/K205,"."),".")</f>
        <v>.</v>
      </c>
      <c r="N205" s="62">
        <f>I205-J205</f>
        <v>-53</v>
      </c>
      <c r="O205" s="62" t="str">
        <f>IF(K205&lt;&gt;".",I205-K205,".")</f>
        <v>.</v>
      </c>
      <c r="P205" s="64" t="str">
        <f>IF(D204&lt;&gt;0,(D205-D204)*100/D204,".")</f>
        <v>.</v>
      </c>
      <c r="Q205" s="63" t="str">
        <f>IF(I204&lt;&gt;0,(I205-I204)*100/I204,".")</f>
        <v>.</v>
      </c>
      <c r="R205" s="65" t="str">
        <f>IF(AND(J204&lt;&gt;0,J204&lt;&gt;"."),(J205-J204)*100/J204,".")</f>
        <v>.</v>
      </c>
      <c r="S205" s="65" t="str">
        <f>IF(AND(K204&lt;&gt;0,K204&lt;&gt;".",K205&lt;&gt;"."),(K205-K204)*100/K204,".")</f>
        <v>.</v>
      </c>
    </row>
    <row r="206" spans="2:19" ht="12">
      <c r="B206" s="48"/>
      <c r="C206" s="55">
        <v>1999</v>
      </c>
      <c r="D206" s="60">
        <v>2474</v>
      </c>
      <c r="E206" s="61">
        <v>66</v>
      </c>
      <c r="F206" s="60">
        <v>131</v>
      </c>
      <c r="G206" s="62" t="s">
        <v>44</v>
      </c>
      <c r="H206" s="62" t="str">
        <f>IF(G206&lt;&gt;".",F206+G206,".")</f>
        <v>.</v>
      </c>
      <c r="I206" s="61">
        <f>D206+E206</f>
        <v>2540</v>
      </c>
      <c r="J206" s="60">
        <f>D206+F206</f>
        <v>2605</v>
      </c>
      <c r="K206" s="62" t="str">
        <f>IF(H206&lt;&gt;".",D206+H206,".")</f>
        <v>.</v>
      </c>
      <c r="L206" s="63">
        <f>IF(J206&lt;&gt;0,I206*100/J206,".")</f>
        <v>97.50479846449136</v>
      </c>
      <c r="M206" s="64" t="str">
        <f>IF(K206&lt;&gt;".",IF(K206&lt;&gt;0,I206*100/K206,"."),".")</f>
        <v>.</v>
      </c>
      <c r="N206" s="62">
        <f>I206-J206</f>
        <v>-65</v>
      </c>
      <c r="O206" s="62" t="str">
        <f>IF(K206&lt;&gt;".",I206-K206,".")</f>
        <v>.</v>
      </c>
      <c r="P206" s="64">
        <f>IF(D205&lt;&gt;0,(D206-D205)*100/D205,".")</f>
        <v>1.4766201804758</v>
      </c>
      <c r="Q206" s="63">
        <f>IF(I205&lt;&gt;0,(I206-I205)*100/I205,".")</f>
        <v>0.15772870662460567</v>
      </c>
      <c r="R206" s="65">
        <f>IF(AND(J205&lt;&gt;0,J205&lt;&gt;"."),(J206-J205)*100/J205,".")</f>
        <v>0.6179992275009656</v>
      </c>
      <c r="S206" s="65" t="str">
        <f>IF(AND(K205&lt;&gt;0,K205&lt;&gt;".",K206&lt;&gt;"."),(K206-K205)*100/K205,".")</f>
        <v>.</v>
      </c>
    </row>
    <row r="207" spans="2:19" ht="12">
      <c r="B207" s="48"/>
      <c r="C207" s="55">
        <v>2000</v>
      </c>
      <c r="D207" s="60">
        <v>2387</v>
      </c>
      <c r="E207" s="61">
        <v>118</v>
      </c>
      <c r="F207" s="60">
        <v>118</v>
      </c>
      <c r="G207" s="62" t="s">
        <v>44</v>
      </c>
      <c r="H207" s="62" t="str">
        <f>IF(G207&lt;&gt;".",F207+G207,".")</f>
        <v>.</v>
      </c>
      <c r="I207" s="61">
        <f>D207+E207</f>
        <v>2505</v>
      </c>
      <c r="J207" s="60">
        <f>D207+F207</f>
        <v>2505</v>
      </c>
      <c r="K207" s="62" t="str">
        <f>IF(H207&lt;&gt;".",D207+H207,".")</f>
        <v>.</v>
      </c>
      <c r="L207" s="63">
        <f>IF(J207&lt;&gt;0,I207*100/J207,".")</f>
        <v>100</v>
      </c>
      <c r="M207" s="64" t="str">
        <f>IF(K207&lt;&gt;".",IF(K207&lt;&gt;0,I207*100/K207,"."),".")</f>
        <v>.</v>
      </c>
      <c r="N207" s="62">
        <f>I207-J207</f>
        <v>0</v>
      </c>
      <c r="O207" s="62" t="str">
        <f>IF(K207&lt;&gt;".",I207-K207,".")</f>
        <v>.</v>
      </c>
      <c r="P207" s="64">
        <f>IF(D206&lt;&gt;0,(D207-D206)*100/D206,".")</f>
        <v>-3.5165723524656425</v>
      </c>
      <c r="Q207" s="63">
        <f>IF(I206&lt;&gt;0,(I207-I206)*100/I206,".")</f>
        <v>-1.3779527559055118</v>
      </c>
      <c r="R207" s="65">
        <f>IF(AND(J206&lt;&gt;0,J206&lt;&gt;"."),(J207-J206)*100/J206,".")</f>
        <v>-3.838771593090211</v>
      </c>
      <c r="S207" s="65" t="str">
        <f>IF(AND(K206&lt;&gt;0,K206&lt;&gt;".",K207&lt;&gt;"."),(K207-K206)*100/K206,".")</f>
        <v>.</v>
      </c>
    </row>
    <row r="208" spans="2:19" ht="12">
      <c r="B208" s="48"/>
      <c r="C208" s="55">
        <v>2001</v>
      </c>
      <c r="D208" s="60">
        <v>2338</v>
      </c>
      <c r="E208" s="61">
        <v>76</v>
      </c>
      <c r="F208" s="60">
        <v>87</v>
      </c>
      <c r="G208" s="62" t="s">
        <v>44</v>
      </c>
      <c r="H208" s="62" t="str">
        <f>IF(G208&lt;&gt;".",F208+G208,".")</f>
        <v>.</v>
      </c>
      <c r="I208" s="61">
        <f>D208+E208</f>
        <v>2414</v>
      </c>
      <c r="J208" s="60">
        <f>D208+F208</f>
        <v>2425</v>
      </c>
      <c r="K208" s="62" t="str">
        <f>IF(H208&lt;&gt;".",D208+H208,".")</f>
        <v>.</v>
      </c>
      <c r="L208" s="63">
        <f>IF(J208&lt;&gt;0,I208*100/J208,".")</f>
        <v>99.54639175257732</v>
      </c>
      <c r="M208" s="64" t="str">
        <f>IF(K208&lt;&gt;".",IF(K208&lt;&gt;0,I208*100/K208,"."),".")</f>
        <v>.</v>
      </c>
      <c r="N208" s="62">
        <f>I208-J208</f>
        <v>-11</v>
      </c>
      <c r="O208" s="62" t="str">
        <f>IF(K208&lt;&gt;".",I208-K208,".")</f>
        <v>.</v>
      </c>
      <c r="P208" s="64">
        <f>IF(D207&lt;&gt;0,(D208-D207)*100/D207,".")</f>
        <v>-2.0527859237536656</v>
      </c>
      <c r="Q208" s="63">
        <f>IF(I207&lt;&gt;0,(I208-I207)*100/I207,".")</f>
        <v>-3.632734530938124</v>
      </c>
      <c r="R208" s="65">
        <f>IF(AND(J207&lt;&gt;0,J207&lt;&gt;"."),(J208-J207)*100/J207,".")</f>
        <v>-3.193612774451098</v>
      </c>
      <c r="S208" s="65" t="str">
        <f>IF(AND(K207&lt;&gt;0,K207&lt;&gt;".",K208&lt;&gt;"."),(K208-K207)*100/K207,".")</f>
        <v>.</v>
      </c>
    </row>
    <row r="209" spans="2:19" ht="12">
      <c r="B209" s="48"/>
      <c r="C209" s="55">
        <v>2002</v>
      </c>
      <c r="D209" s="60">
        <v>2180</v>
      </c>
      <c r="E209" s="61">
        <v>87</v>
      </c>
      <c r="F209" s="60">
        <v>44</v>
      </c>
      <c r="G209" s="62" t="s">
        <v>44</v>
      </c>
      <c r="H209" s="62" t="str">
        <f>IF(G209&lt;&gt;".",F209+G209,".")</f>
        <v>.</v>
      </c>
      <c r="I209" s="61">
        <f>D209+E209</f>
        <v>2267</v>
      </c>
      <c r="J209" s="60">
        <f>D209+F209</f>
        <v>2224</v>
      </c>
      <c r="K209" s="62" t="str">
        <f>IF(H209&lt;&gt;".",D209+H209,".")</f>
        <v>.</v>
      </c>
      <c r="L209" s="63">
        <f>IF(J209&lt;&gt;0,I209*100/J209,".")</f>
        <v>101.93345323741008</v>
      </c>
      <c r="M209" s="64" t="str">
        <f>IF(K209&lt;&gt;".",IF(K209&lt;&gt;0,I209*100/K209,"."),".")</f>
        <v>.</v>
      </c>
      <c r="N209" s="62">
        <f>I209-J209</f>
        <v>43</v>
      </c>
      <c r="O209" s="62" t="str">
        <f>IF(K209&lt;&gt;".",I209-K209,".")</f>
        <v>.</v>
      </c>
      <c r="P209" s="64">
        <f>IF(D208&lt;&gt;0,(D209-D208)*100/D208,".")</f>
        <v>-6.757912745936698</v>
      </c>
      <c r="Q209" s="63">
        <f>IF(I208&lt;&gt;0,(I209-I208)*100/I208,".")</f>
        <v>-6.089478044739022</v>
      </c>
      <c r="R209" s="65">
        <f>IF(AND(J208&lt;&gt;0,J208&lt;&gt;"."),(J209-J208)*100/J208,".")</f>
        <v>-8.288659793814434</v>
      </c>
      <c r="S209" s="65" t="str">
        <f>IF(AND(K208&lt;&gt;0,K208&lt;&gt;".",K209&lt;&gt;"."),(K209-K208)*100/K208,".")</f>
        <v>.</v>
      </c>
    </row>
    <row r="210" spans="2:19" ht="12">
      <c r="B210" s="48"/>
      <c r="C210" s="55">
        <v>2003</v>
      </c>
      <c r="D210" s="60">
        <v>2146</v>
      </c>
      <c r="E210" s="61">
        <v>124</v>
      </c>
      <c r="F210" s="60">
        <v>248</v>
      </c>
      <c r="G210" s="62" t="s">
        <v>44</v>
      </c>
      <c r="H210" s="62" t="str">
        <f>IF(G210&lt;&gt;".",F210+G210,".")</f>
        <v>.</v>
      </c>
      <c r="I210" s="61">
        <f>D210+E210</f>
        <v>2270</v>
      </c>
      <c r="J210" s="60">
        <f>D210+F210</f>
        <v>2394</v>
      </c>
      <c r="K210" s="62" t="str">
        <f>IF(H210&lt;&gt;".",D210+H210,".")</f>
        <v>.</v>
      </c>
      <c r="L210" s="63">
        <f>IF(J210&lt;&gt;0,I210*100/J210,".")</f>
        <v>94.8203842940685</v>
      </c>
      <c r="M210" s="64" t="str">
        <f>IF(K210&lt;&gt;".",IF(K210&lt;&gt;0,I210*100/K210,"."),".")</f>
        <v>.</v>
      </c>
      <c r="N210" s="62">
        <f>I210-J210</f>
        <v>-124</v>
      </c>
      <c r="O210" s="62" t="str">
        <f>IF(K210&lt;&gt;".",I210-K210,".")</f>
        <v>.</v>
      </c>
      <c r="P210" s="64">
        <f>IF(D209&lt;&gt;0,(D210-D209)*100/D209,".")</f>
        <v>-1.5596330275229358</v>
      </c>
      <c r="Q210" s="63">
        <f>IF(I209&lt;&gt;0,(I210-I209)*100/I209,".")</f>
        <v>0.13233348037053375</v>
      </c>
      <c r="R210" s="65">
        <f>IF(AND(J209&lt;&gt;0,J209&lt;&gt;"."),(J210-J209)*100/J209,".")</f>
        <v>7.643884892086331</v>
      </c>
      <c r="S210" s="65" t="str">
        <f>IF(AND(K209&lt;&gt;0,K209&lt;&gt;".",K210&lt;&gt;"."),(K210-K209)*100/K209,".")</f>
        <v>.</v>
      </c>
    </row>
    <row r="211" spans="2:19" ht="12">
      <c r="B211" s="48"/>
      <c r="C211" s="55">
        <v>2004</v>
      </c>
      <c r="D211" s="60">
        <v>2115</v>
      </c>
      <c r="E211" s="61">
        <v>100</v>
      </c>
      <c r="F211" s="60">
        <v>279</v>
      </c>
      <c r="G211" s="62" t="s">
        <v>44</v>
      </c>
      <c r="H211" s="62" t="str">
        <f>IF(G211&lt;&gt;".",F211+G211,".")</f>
        <v>.</v>
      </c>
      <c r="I211" s="61">
        <f>D211+E211</f>
        <v>2215</v>
      </c>
      <c r="J211" s="60">
        <f>D211+F211</f>
        <v>2394</v>
      </c>
      <c r="K211" s="62" t="str">
        <f>IF(H211&lt;&gt;".",D211+H211,".")</f>
        <v>.</v>
      </c>
      <c r="L211" s="63">
        <f>IF(J211&lt;&gt;0,I211*100/J211,".")</f>
        <v>92.52297410192148</v>
      </c>
      <c r="M211" s="64" t="str">
        <f>IF(K211&lt;&gt;".",IF(K211&lt;&gt;0,I211*100/K211,"."),".")</f>
        <v>.</v>
      </c>
      <c r="N211" s="62">
        <f>I211-J211</f>
        <v>-179</v>
      </c>
      <c r="O211" s="62" t="str">
        <f>IF(K211&lt;&gt;".",I211-K211,".")</f>
        <v>.</v>
      </c>
      <c r="P211" s="64">
        <f>IF(D210&lt;&gt;0,(D211-D210)*100/D210,".")</f>
        <v>-1.4445479962721341</v>
      </c>
      <c r="Q211" s="63">
        <f>IF(I210&lt;&gt;0,(I211-I210)*100/I210,".")</f>
        <v>-2.4229074889867843</v>
      </c>
      <c r="R211" s="65">
        <f>IF(AND(J210&lt;&gt;0,J210&lt;&gt;"."),(J211-J210)*100/J210,".")</f>
        <v>0</v>
      </c>
      <c r="S211" s="65" t="str">
        <f>IF(AND(K210&lt;&gt;0,K210&lt;&gt;".",K211&lt;&gt;"."),(K211-K210)*100/K210,".")</f>
        <v>.</v>
      </c>
    </row>
    <row r="212" spans="2:19" ht="12">
      <c r="B212" s="48"/>
      <c r="C212" s="55">
        <v>2005</v>
      </c>
      <c r="D212" s="60">
        <v>2071</v>
      </c>
      <c r="E212" s="61">
        <v>90</v>
      </c>
      <c r="F212" s="60">
        <v>218</v>
      </c>
      <c r="G212" s="62" t="s">
        <v>44</v>
      </c>
      <c r="H212" s="62" t="str">
        <f>IF(G212&lt;&gt;".",F212+G212,".")</f>
        <v>.</v>
      </c>
      <c r="I212" s="61">
        <f>D212+E212</f>
        <v>2161</v>
      </c>
      <c r="J212" s="60">
        <f>D212+F212</f>
        <v>2289</v>
      </c>
      <c r="K212" s="62" t="str">
        <f>IF(H212&lt;&gt;".",D212+H212,".")</f>
        <v>.</v>
      </c>
      <c r="L212" s="63">
        <f>IF(J212&lt;&gt;0,I212*100/J212,".")</f>
        <v>94.4080384447357</v>
      </c>
      <c r="M212" s="64" t="str">
        <f>IF(K212&lt;&gt;".",IF(K212&lt;&gt;0,I212*100/K212,"."),".")</f>
        <v>.</v>
      </c>
      <c r="N212" s="62">
        <f>I212-J212</f>
        <v>-128</v>
      </c>
      <c r="O212" s="62" t="str">
        <f>IF(K212&lt;&gt;".",I212-K212,".")</f>
        <v>.</v>
      </c>
      <c r="P212" s="64">
        <f>IF(D211&lt;&gt;0,(D212-D211)*100/D211,".")</f>
        <v>-2.0803782505910164</v>
      </c>
      <c r="Q212" s="63">
        <f>IF(I211&lt;&gt;0,(I212-I211)*100/I211,".")</f>
        <v>-2.4379232505643342</v>
      </c>
      <c r="R212" s="65">
        <f>IF(AND(J211&lt;&gt;0,J211&lt;&gt;"."),(J212-J211)*100/J211,".")</f>
        <v>-4.385964912280702</v>
      </c>
      <c r="S212" s="65" t="str">
        <f>IF(AND(K211&lt;&gt;0,K211&lt;&gt;".",K212&lt;&gt;"."),(K212-K211)*100/K211,".")</f>
        <v>.</v>
      </c>
    </row>
    <row r="213" spans="2:19" ht="12">
      <c r="B213" s="48"/>
      <c r="C213" s="55">
        <v>2006</v>
      </c>
      <c r="D213" s="60">
        <v>2067</v>
      </c>
      <c r="E213" s="61">
        <v>49</v>
      </c>
      <c r="F213" s="60">
        <v>220</v>
      </c>
      <c r="G213" s="62" t="s">
        <v>44</v>
      </c>
      <c r="H213" s="62" t="str">
        <f>IF(G213&lt;&gt;".",F213+G213,".")</f>
        <v>.</v>
      </c>
      <c r="I213" s="61">
        <f>D213+E213</f>
        <v>2116</v>
      </c>
      <c r="J213" s="60">
        <f>D213+F213</f>
        <v>2287</v>
      </c>
      <c r="K213" s="62" t="str">
        <f>IF(H213&lt;&gt;".",D213+H213,".")</f>
        <v>.</v>
      </c>
      <c r="L213" s="63">
        <f>IF(J213&lt;&gt;0,I213*100/J213,".")</f>
        <v>92.5229558373415</v>
      </c>
      <c r="M213" s="64" t="str">
        <f>IF(K213&lt;&gt;".",IF(K213&lt;&gt;0,I213*100/K213,"."),".")</f>
        <v>.</v>
      </c>
      <c r="N213" s="62">
        <f>I213-J213</f>
        <v>-171</v>
      </c>
      <c r="O213" s="62" t="str">
        <f>IF(K213&lt;&gt;".",I213-K213,".")</f>
        <v>.</v>
      </c>
      <c r="P213" s="64">
        <f>IF(D212&lt;&gt;0,(D213-D212)*100/D212,".")</f>
        <v>-0.19314340898116852</v>
      </c>
      <c r="Q213" s="63">
        <f>IF(I212&lt;&gt;0,(I213-I212)*100/I212,".")</f>
        <v>-2.082369273484498</v>
      </c>
      <c r="R213" s="65">
        <f>IF(AND(J212&lt;&gt;0,J212&lt;&gt;"."),(J213-J212)*100/J212,".")</f>
        <v>-0.08737439930100481</v>
      </c>
      <c r="S213" s="65" t="str">
        <f>IF(AND(K212&lt;&gt;0,K212&lt;&gt;".",K213&lt;&gt;"."),(K213-K212)*100/K212,".")</f>
        <v>.</v>
      </c>
    </row>
    <row r="214" spans="2:19" ht="12">
      <c r="B214" s="48"/>
      <c r="C214" s="55">
        <v>2007</v>
      </c>
      <c r="D214" s="60">
        <v>2514</v>
      </c>
      <c r="E214" s="61">
        <v>43</v>
      </c>
      <c r="F214" s="60">
        <v>188</v>
      </c>
      <c r="G214" s="62">
        <v>692</v>
      </c>
      <c r="H214" s="62">
        <f>IF(G214&lt;&gt;".",F214+G214,".")</f>
        <v>880</v>
      </c>
      <c r="I214" s="61">
        <f>D214+E214</f>
        <v>2557</v>
      </c>
      <c r="J214" s="60">
        <f>D214+F214</f>
        <v>2702</v>
      </c>
      <c r="K214" s="62">
        <f>IF(H214&lt;&gt;".",D214+H214,".")</f>
        <v>3394</v>
      </c>
      <c r="L214" s="63">
        <f>IF(J214&lt;&gt;0,I214*100/J214,".")</f>
        <v>94.63360473723168</v>
      </c>
      <c r="M214" s="64">
        <f>IF(K214&lt;&gt;".",IF(K214&lt;&gt;0,I214*100/K214,"."),".")</f>
        <v>75.3388332351208</v>
      </c>
      <c r="N214" s="62">
        <f>I214-J214</f>
        <v>-145</v>
      </c>
      <c r="O214" s="62">
        <f>IF(K214&lt;&gt;".",I214-K214,".")</f>
        <v>-837</v>
      </c>
      <c r="P214" s="64">
        <f>IF(D213&lt;&gt;0,(D214-D213)*100/D213,".")</f>
        <v>21.6255442670537</v>
      </c>
      <c r="Q214" s="63">
        <f>IF(I213&lt;&gt;0,(I214-I213)*100/I213,".")</f>
        <v>20.841209829867676</v>
      </c>
      <c r="R214" s="65">
        <f>IF(AND(J213&lt;&gt;0,J213&lt;&gt;"."),(J214-J213)*100/J213,".")</f>
        <v>18.14604285089637</v>
      </c>
      <c r="S214" s="65" t="str">
        <f>IF(AND(K213&lt;&gt;0,K213&lt;&gt;".",K214&lt;&gt;"."),(K214-K213)*100/K213,".")</f>
        <v>.</v>
      </c>
    </row>
    <row r="215" spans="2:19" ht="12">
      <c r="B215" s="48"/>
      <c r="C215" s="55">
        <v>2008</v>
      </c>
      <c r="D215" s="60">
        <v>2450</v>
      </c>
      <c r="E215" s="61">
        <v>42</v>
      </c>
      <c r="F215" s="60">
        <v>97</v>
      </c>
      <c r="G215" s="62">
        <v>559</v>
      </c>
      <c r="H215" s="62">
        <f>IF(G215&lt;&gt;".",F215+G215,".")</f>
        <v>656</v>
      </c>
      <c r="I215" s="61">
        <f>D215+E215</f>
        <v>2492</v>
      </c>
      <c r="J215" s="60">
        <f>D215+F215</f>
        <v>2547</v>
      </c>
      <c r="K215" s="62">
        <f>IF(H215&lt;&gt;".",D215+H215,".")</f>
        <v>3106</v>
      </c>
      <c r="L215" s="63">
        <f>IF(J215&lt;&gt;0,I215*100/J215,".")</f>
        <v>97.84059678052611</v>
      </c>
      <c r="M215" s="64">
        <f>IF(K215&lt;&gt;".",IF(K215&lt;&gt;0,I215*100/K215,"."),".")</f>
        <v>80.23180940115904</v>
      </c>
      <c r="N215" s="62">
        <f>I215-J215</f>
        <v>-55</v>
      </c>
      <c r="O215" s="62">
        <f>IF(K215&lt;&gt;".",I215-K215,".")</f>
        <v>-614</v>
      </c>
      <c r="P215" s="64">
        <f>IF(D214&lt;&gt;0,(D215-D214)*100/D214,".")</f>
        <v>-2.5457438345266508</v>
      </c>
      <c r="Q215" s="63">
        <f>IF(I214&lt;&gt;0,(I215-I214)*100/I214,".")</f>
        <v>-2.542041454829879</v>
      </c>
      <c r="R215" s="65">
        <f>IF(AND(J214&lt;&gt;0,J214&lt;&gt;"."),(J215-J214)*100/J214,".")</f>
        <v>-5.736491487786824</v>
      </c>
      <c r="S215" s="65">
        <f>IF(AND(K214&lt;&gt;0,K214&lt;&gt;".",K215&lt;&gt;"."),(K215-K214)*100/K214,".")</f>
        <v>-8.485562757807896</v>
      </c>
    </row>
    <row r="216" spans="2:19" ht="12">
      <c r="B216" s="48"/>
      <c r="C216" s="55">
        <v>2009</v>
      </c>
      <c r="D216" s="60">
        <v>2226</v>
      </c>
      <c r="E216" s="61">
        <v>36</v>
      </c>
      <c r="F216" s="60">
        <v>63</v>
      </c>
      <c r="G216" s="62">
        <v>561</v>
      </c>
      <c r="H216" s="62">
        <f>IF(G216&lt;&gt;".",F216+G216,".")</f>
        <v>624</v>
      </c>
      <c r="I216" s="61">
        <f>D216+E216</f>
        <v>2262</v>
      </c>
      <c r="J216" s="60">
        <f>D216+F216</f>
        <v>2289</v>
      </c>
      <c r="K216" s="62">
        <f>IF(H216&lt;&gt;".",D216+H216,".")</f>
        <v>2850</v>
      </c>
      <c r="L216" s="63">
        <f>IF(J216&lt;&gt;0,I216*100/J216,".")</f>
        <v>98.82044560943643</v>
      </c>
      <c r="M216" s="64">
        <f>IF(K216&lt;&gt;".",IF(K216&lt;&gt;0,I216*100/K216,"."),".")</f>
        <v>79.36842105263158</v>
      </c>
      <c r="N216" s="62">
        <f>I216-J216</f>
        <v>-27</v>
      </c>
      <c r="O216" s="62">
        <f>IF(K216&lt;&gt;".",I216-K216,".")</f>
        <v>-588</v>
      </c>
      <c r="P216" s="64">
        <f>IF(D215&lt;&gt;0,(D216-D215)*100/D215,".")</f>
        <v>-9.142857142857142</v>
      </c>
      <c r="Q216" s="63">
        <f>IF(I215&lt;&gt;0,(I216-I215)*100/I215,".")</f>
        <v>-9.229534510433387</v>
      </c>
      <c r="R216" s="65">
        <f>IF(AND(J215&lt;&gt;0,J215&lt;&gt;"."),(J216-J215)*100/J215,".")</f>
        <v>-10.129564193168433</v>
      </c>
      <c r="S216" s="65">
        <f>IF(AND(K215&lt;&gt;0,K215&lt;&gt;".",K216&lt;&gt;"."),(K216-K215)*100/K215,".")</f>
        <v>-8.24211204121056</v>
      </c>
    </row>
    <row r="217" spans="2:19" ht="12">
      <c r="B217" s="48"/>
      <c r="C217" s="55">
        <v>2010</v>
      </c>
      <c r="D217" s="60">
        <v>2138</v>
      </c>
      <c r="E217" s="61">
        <v>99</v>
      </c>
      <c r="F217" s="60">
        <v>55</v>
      </c>
      <c r="G217" s="62">
        <v>553</v>
      </c>
      <c r="H217" s="62">
        <f>IF(G217&lt;&gt;".",F217+G217,".")</f>
        <v>608</v>
      </c>
      <c r="I217" s="61">
        <f>D217+E217</f>
        <v>2237</v>
      </c>
      <c r="J217" s="60">
        <f>D217+F217</f>
        <v>2193</v>
      </c>
      <c r="K217" s="62">
        <f>IF(H217&lt;&gt;".",D217+H217,".")</f>
        <v>2746</v>
      </c>
      <c r="L217" s="63">
        <f>IF(J217&lt;&gt;0,I217*100/J217,".")</f>
        <v>102.0063839489284</v>
      </c>
      <c r="M217" s="64">
        <f>IF(K217&lt;&gt;".",IF(K217&lt;&gt;0,I217*100/K217,"."),".")</f>
        <v>81.4639475600874</v>
      </c>
      <c r="N217" s="62">
        <f>I217-J217</f>
        <v>44</v>
      </c>
      <c r="O217" s="62">
        <f>IF(K217&lt;&gt;".",I217-K217,".")</f>
        <v>-509</v>
      </c>
      <c r="P217" s="64">
        <f>IF(D216&lt;&gt;0,(D217-D216)*100/D216,".")</f>
        <v>-3.9532794249775383</v>
      </c>
      <c r="Q217" s="63">
        <f>IF(I216&lt;&gt;0,(I217-I216)*100/I216,".")</f>
        <v>-1.1052166224580018</v>
      </c>
      <c r="R217" s="65">
        <f>IF(AND(J216&lt;&gt;0,J216&lt;&gt;"."),(J217-J216)*100/J216,".")</f>
        <v>-4.193971166448231</v>
      </c>
      <c r="S217" s="65">
        <f>IF(AND(K216&lt;&gt;0,K216&lt;&gt;".",K217&lt;&gt;"."),(K217-K216)*100/K216,".")</f>
        <v>-3.6491228070175437</v>
      </c>
    </row>
    <row r="218" spans="2:19" ht="18.75" customHeight="1">
      <c r="B218" s="48"/>
      <c r="C218" s="55"/>
      <c r="D218" s="60"/>
      <c r="E218" s="61"/>
      <c r="F218" s="60"/>
      <c r="G218" s="62"/>
      <c r="H218" s="62"/>
      <c r="I218" s="61"/>
      <c r="J218" s="60"/>
      <c r="K218" s="62"/>
      <c r="L218" s="63"/>
      <c r="M218" s="64"/>
      <c r="N218" s="62"/>
      <c r="O218" s="62"/>
      <c r="P218" s="64"/>
      <c r="Q218" s="63"/>
      <c r="R218" s="65"/>
      <c r="S218" s="65"/>
    </row>
    <row r="219" spans="2:19" ht="24" customHeight="1">
      <c r="B219" s="48"/>
      <c r="C219" s="49" t="s">
        <v>64</v>
      </c>
      <c r="D219" s="50"/>
      <c r="E219" s="51"/>
      <c r="F219" s="50"/>
      <c r="G219" s="50"/>
      <c r="H219" s="52"/>
      <c r="I219" s="51"/>
      <c r="J219" s="50"/>
      <c r="K219" s="52"/>
      <c r="L219" s="50"/>
      <c r="M219" s="51"/>
      <c r="N219" s="50"/>
      <c r="O219" s="50"/>
      <c r="P219" s="51"/>
      <c r="Q219" s="50"/>
      <c r="R219" s="53"/>
      <c r="S219" s="53"/>
    </row>
    <row r="220" spans="2:19" ht="5.25" customHeight="1">
      <c r="B220" s="48"/>
      <c r="C220" s="55"/>
      <c r="D220" s="56"/>
      <c r="E220" s="57"/>
      <c r="F220" s="56"/>
      <c r="G220" s="56"/>
      <c r="H220" s="58"/>
      <c r="I220" s="57"/>
      <c r="J220" s="56"/>
      <c r="K220" s="58"/>
      <c r="L220" s="56"/>
      <c r="M220" s="57"/>
      <c r="N220" s="56"/>
      <c r="O220" s="56"/>
      <c r="P220" s="57"/>
      <c r="Q220" s="56"/>
      <c r="R220" s="59"/>
      <c r="S220" s="59"/>
    </row>
    <row r="221" spans="2:19" ht="12">
      <c r="B221" s="48"/>
      <c r="C221" s="55">
        <v>1998</v>
      </c>
      <c r="D221" s="60">
        <v>3182</v>
      </c>
      <c r="E221" s="61">
        <v>227</v>
      </c>
      <c r="F221" s="60">
        <v>356</v>
      </c>
      <c r="G221" s="62" t="s">
        <v>44</v>
      </c>
      <c r="H221" s="62" t="str">
        <f>IF(G221&lt;&gt;".",F221+G221,".")</f>
        <v>.</v>
      </c>
      <c r="I221" s="61">
        <f>D221+E221</f>
        <v>3409</v>
      </c>
      <c r="J221" s="60">
        <f>D221+F221</f>
        <v>3538</v>
      </c>
      <c r="K221" s="62" t="str">
        <f>IF(H221&lt;&gt;".",D221+H221,".")</f>
        <v>.</v>
      </c>
      <c r="L221" s="63">
        <f>IF(J221&lt;&gt;0,I221*100/J221,".")</f>
        <v>96.35387224420576</v>
      </c>
      <c r="M221" s="64" t="str">
        <f>IF(K221&lt;&gt;".",IF(K221&lt;&gt;0,I221*100/K221,"."),".")</f>
        <v>.</v>
      </c>
      <c r="N221" s="62">
        <f>I221-J221</f>
        <v>-129</v>
      </c>
      <c r="O221" s="62" t="str">
        <f>IF(K221&lt;&gt;".",I221-K221,".")</f>
        <v>.</v>
      </c>
      <c r="P221" s="64" t="str">
        <f>IF(D220&lt;&gt;0,(D221-D220)*100/D220,".")</f>
        <v>.</v>
      </c>
      <c r="Q221" s="63" t="str">
        <f>IF(I220&lt;&gt;0,(I221-I220)*100/I220,".")</f>
        <v>.</v>
      </c>
      <c r="R221" s="65" t="str">
        <f>IF(AND(J220&lt;&gt;0,J220&lt;&gt;"."),(J221-J220)*100/J220,".")</f>
        <v>.</v>
      </c>
      <c r="S221" s="65" t="str">
        <f>IF(AND(K220&lt;&gt;0,K220&lt;&gt;".",K221&lt;&gt;"."),(K221-K220)*100/K220,".")</f>
        <v>.</v>
      </c>
    </row>
    <row r="222" spans="2:19" ht="12">
      <c r="B222" s="48"/>
      <c r="C222" s="55">
        <v>1999</v>
      </c>
      <c r="D222" s="60">
        <v>3237</v>
      </c>
      <c r="E222" s="61">
        <v>213</v>
      </c>
      <c r="F222" s="60">
        <v>210</v>
      </c>
      <c r="G222" s="62" t="s">
        <v>44</v>
      </c>
      <c r="H222" s="62" t="str">
        <f>IF(G222&lt;&gt;".",F222+G222,".")</f>
        <v>.</v>
      </c>
      <c r="I222" s="61">
        <f>D222+E222</f>
        <v>3450</v>
      </c>
      <c r="J222" s="60">
        <f>D222+F222</f>
        <v>3447</v>
      </c>
      <c r="K222" s="62" t="str">
        <f>IF(H222&lt;&gt;".",D222+H222,".")</f>
        <v>.</v>
      </c>
      <c r="L222" s="63">
        <f>IF(J222&lt;&gt;0,I222*100/J222,".")</f>
        <v>100.08703220191471</v>
      </c>
      <c r="M222" s="64" t="str">
        <f>IF(K222&lt;&gt;".",IF(K222&lt;&gt;0,I222*100/K222,"."),".")</f>
        <v>.</v>
      </c>
      <c r="N222" s="62">
        <f>I222-J222</f>
        <v>3</v>
      </c>
      <c r="O222" s="62" t="str">
        <f>IF(K222&lt;&gt;".",I222-K222,".")</f>
        <v>.</v>
      </c>
      <c r="P222" s="64">
        <f>IF(D221&lt;&gt;0,(D222-D221)*100/D221,".")</f>
        <v>1.7284726587052168</v>
      </c>
      <c r="Q222" s="63">
        <f>IF(I221&lt;&gt;0,(I222-I221)*100/I221,".")</f>
        <v>1.2026987386330301</v>
      </c>
      <c r="R222" s="65">
        <f>IF(AND(J221&lt;&gt;0,J221&lt;&gt;"."),(J222-J221)*100/J221,".")</f>
        <v>-2.572074618428491</v>
      </c>
      <c r="S222" s="65" t="str">
        <f>IF(AND(K221&lt;&gt;0,K221&lt;&gt;".",K222&lt;&gt;"."),(K222-K221)*100/K221,".")</f>
        <v>.</v>
      </c>
    </row>
    <row r="223" spans="2:19" ht="12">
      <c r="B223" s="48"/>
      <c r="C223" s="55">
        <v>2000</v>
      </c>
      <c r="D223" s="60">
        <v>3266</v>
      </c>
      <c r="E223" s="61">
        <v>265</v>
      </c>
      <c r="F223" s="60">
        <v>90</v>
      </c>
      <c r="G223" s="62" t="s">
        <v>44</v>
      </c>
      <c r="H223" s="62" t="str">
        <f>IF(G223&lt;&gt;".",F223+G223,".")</f>
        <v>.</v>
      </c>
      <c r="I223" s="61">
        <f>D223+E223</f>
        <v>3531</v>
      </c>
      <c r="J223" s="60">
        <f>D223+F223</f>
        <v>3356</v>
      </c>
      <c r="K223" s="62" t="str">
        <f>IF(H223&lt;&gt;".",D223+H223,".")</f>
        <v>.</v>
      </c>
      <c r="L223" s="63">
        <f>IF(J223&lt;&gt;0,I223*100/J223,".")</f>
        <v>105.21454112038141</v>
      </c>
      <c r="M223" s="64" t="str">
        <f>IF(K223&lt;&gt;".",IF(K223&lt;&gt;0,I223*100/K223,"."),".")</f>
        <v>.</v>
      </c>
      <c r="N223" s="62">
        <f>I223-J223</f>
        <v>175</v>
      </c>
      <c r="O223" s="62" t="str">
        <f>IF(K223&lt;&gt;".",I223-K223,".")</f>
        <v>.</v>
      </c>
      <c r="P223" s="64">
        <f>IF(D222&lt;&gt;0,(D223-D222)*100/D222,".")</f>
        <v>0.8958912573370404</v>
      </c>
      <c r="Q223" s="63">
        <f>IF(I222&lt;&gt;0,(I223-I222)*100/I222,".")</f>
        <v>2.347826086956522</v>
      </c>
      <c r="R223" s="65">
        <f>IF(AND(J222&lt;&gt;0,J222&lt;&gt;"."),(J223-J222)*100/J222,".")</f>
        <v>-2.6399767914128227</v>
      </c>
      <c r="S223" s="65" t="str">
        <f>IF(AND(K222&lt;&gt;0,K222&lt;&gt;".",K223&lt;&gt;"."),(K223-K222)*100/K222,".")</f>
        <v>.</v>
      </c>
    </row>
    <row r="224" spans="2:19" ht="12">
      <c r="B224" s="48"/>
      <c r="C224" s="55">
        <v>2001</v>
      </c>
      <c r="D224" s="60">
        <v>3186</v>
      </c>
      <c r="E224" s="61">
        <v>225</v>
      </c>
      <c r="F224" s="60">
        <v>79</v>
      </c>
      <c r="G224" s="62" t="s">
        <v>44</v>
      </c>
      <c r="H224" s="62" t="str">
        <f>IF(G224&lt;&gt;".",F224+G224,".")</f>
        <v>.</v>
      </c>
      <c r="I224" s="61">
        <f>D224+E224</f>
        <v>3411</v>
      </c>
      <c r="J224" s="60">
        <f>D224+F224</f>
        <v>3265</v>
      </c>
      <c r="K224" s="62" t="str">
        <f>IF(H224&lt;&gt;".",D224+H224,".")</f>
        <v>.</v>
      </c>
      <c r="L224" s="63">
        <f>IF(J224&lt;&gt;0,I224*100/J224,".")</f>
        <v>104.47166921898928</v>
      </c>
      <c r="M224" s="64" t="str">
        <f>IF(K224&lt;&gt;".",IF(K224&lt;&gt;0,I224*100/K224,"."),".")</f>
        <v>.</v>
      </c>
      <c r="N224" s="62">
        <f>I224-J224</f>
        <v>146</v>
      </c>
      <c r="O224" s="62" t="str">
        <f>IF(K224&lt;&gt;".",I224-K224,".")</f>
        <v>.</v>
      </c>
      <c r="P224" s="64">
        <f>IF(D223&lt;&gt;0,(D224-D223)*100/D223,".")</f>
        <v>-2.449479485609308</v>
      </c>
      <c r="Q224" s="63">
        <f>IF(I223&lt;&gt;0,(I224-I223)*100/I223,".")</f>
        <v>-3.398470688190314</v>
      </c>
      <c r="R224" s="65">
        <f>IF(AND(J223&lt;&gt;0,J223&lt;&gt;"."),(J224-J223)*100/J223,".")</f>
        <v>-2.7115613825983313</v>
      </c>
      <c r="S224" s="65" t="str">
        <f>IF(AND(K223&lt;&gt;0,K223&lt;&gt;".",K224&lt;&gt;"."),(K224-K223)*100/K223,".")</f>
        <v>.</v>
      </c>
    </row>
    <row r="225" spans="2:19" ht="12">
      <c r="B225" s="48"/>
      <c r="C225" s="55">
        <v>2002</v>
      </c>
      <c r="D225" s="60">
        <v>2980</v>
      </c>
      <c r="E225" s="61">
        <v>137</v>
      </c>
      <c r="F225" s="60">
        <v>143</v>
      </c>
      <c r="G225" s="62" t="s">
        <v>44</v>
      </c>
      <c r="H225" s="62" t="str">
        <f>IF(G225&lt;&gt;".",F225+G225,".")</f>
        <v>.</v>
      </c>
      <c r="I225" s="61">
        <f>D225+E225</f>
        <v>3117</v>
      </c>
      <c r="J225" s="60">
        <f>D225+F225</f>
        <v>3123</v>
      </c>
      <c r="K225" s="62" t="str">
        <f>IF(H225&lt;&gt;".",D225+H225,".")</f>
        <v>.</v>
      </c>
      <c r="L225" s="63">
        <f>IF(J225&lt;&gt;0,I225*100/J225,".")</f>
        <v>99.80787704130644</v>
      </c>
      <c r="M225" s="64" t="str">
        <f>IF(K225&lt;&gt;".",IF(K225&lt;&gt;0,I225*100/K225,"."),".")</f>
        <v>.</v>
      </c>
      <c r="N225" s="62">
        <f>I225-J225</f>
        <v>-6</v>
      </c>
      <c r="O225" s="62" t="str">
        <f>IF(K225&lt;&gt;".",I225-K225,".")</f>
        <v>.</v>
      </c>
      <c r="P225" s="64">
        <f>IF(D224&lt;&gt;0,(D225-D224)*100/D224,".")</f>
        <v>-6.465787821720025</v>
      </c>
      <c r="Q225" s="63">
        <f>IF(I224&lt;&gt;0,(I225-I224)*100/I224,".")</f>
        <v>-8.619173262972735</v>
      </c>
      <c r="R225" s="65">
        <f>IF(AND(J224&lt;&gt;0,J224&lt;&gt;"."),(J225-J224)*100/J224,".")</f>
        <v>-4.3491577335375196</v>
      </c>
      <c r="S225" s="65" t="str">
        <f>IF(AND(K224&lt;&gt;0,K224&lt;&gt;".",K225&lt;&gt;"."),(K225-K224)*100/K224,".")</f>
        <v>.</v>
      </c>
    </row>
    <row r="226" spans="2:19" ht="12">
      <c r="B226" s="48"/>
      <c r="C226" s="55">
        <v>2003</v>
      </c>
      <c r="D226" s="60">
        <v>2907</v>
      </c>
      <c r="E226" s="61">
        <v>94</v>
      </c>
      <c r="F226" s="60">
        <v>397</v>
      </c>
      <c r="G226" s="62" t="s">
        <v>44</v>
      </c>
      <c r="H226" s="62" t="str">
        <f>IF(G226&lt;&gt;".",F226+G226,".")</f>
        <v>.</v>
      </c>
      <c r="I226" s="61">
        <f>D226+E226</f>
        <v>3001</v>
      </c>
      <c r="J226" s="60">
        <f>D226+F226</f>
        <v>3304</v>
      </c>
      <c r="K226" s="62" t="str">
        <f>IF(H226&lt;&gt;".",D226+H226,".")</f>
        <v>.</v>
      </c>
      <c r="L226" s="63">
        <f>IF(J226&lt;&gt;0,I226*100/J226,".")</f>
        <v>90.82929782082324</v>
      </c>
      <c r="M226" s="64" t="str">
        <f>IF(K226&lt;&gt;".",IF(K226&lt;&gt;0,I226*100/K226,"."),".")</f>
        <v>.</v>
      </c>
      <c r="N226" s="62">
        <f>I226-J226</f>
        <v>-303</v>
      </c>
      <c r="O226" s="62" t="str">
        <f>IF(K226&lt;&gt;".",I226-K226,".")</f>
        <v>.</v>
      </c>
      <c r="P226" s="64">
        <f>IF(D225&lt;&gt;0,(D226-D225)*100/D225,".")</f>
        <v>-2.4496644295302015</v>
      </c>
      <c r="Q226" s="63">
        <f>IF(I225&lt;&gt;0,(I226-I225)*100/I225,".")</f>
        <v>-3.721527109400064</v>
      </c>
      <c r="R226" s="65">
        <f>IF(AND(J225&lt;&gt;0,J225&lt;&gt;"."),(J226-J225)*100/J225,".")</f>
        <v>5.79570925392251</v>
      </c>
      <c r="S226" s="65" t="str">
        <f>IF(AND(K225&lt;&gt;0,K225&lt;&gt;".",K226&lt;&gt;"."),(K226-K225)*100/K225,".")</f>
        <v>.</v>
      </c>
    </row>
    <row r="227" spans="2:19" ht="12">
      <c r="B227" s="48"/>
      <c r="C227" s="55">
        <v>2004</v>
      </c>
      <c r="D227" s="60">
        <v>2942</v>
      </c>
      <c r="E227" s="61">
        <v>112</v>
      </c>
      <c r="F227" s="60">
        <v>355</v>
      </c>
      <c r="G227" s="62" t="s">
        <v>44</v>
      </c>
      <c r="H227" s="62" t="str">
        <f>IF(G227&lt;&gt;".",F227+G227,".")</f>
        <v>.</v>
      </c>
      <c r="I227" s="61">
        <f>D227+E227</f>
        <v>3054</v>
      </c>
      <c r="J227" s="60">
        <f>D227+F227</f>
        <v>3297</v>
      </c>
      <c r="K227" s="62" t="str">
        <f>IF(H227&lt;&gt;".",D227+H227,".")</f>
        <v>.</v>
      </c>
      <c r="L227" s="63">
        <f>IF(J227&lt;&gt;0,I227*100/J227,".")</f>
        <v>92.62966333030027</v>
      </c>
      <c r="M227" s="64" t="str">
        <f>IF(K227&lt;&gt;".",IF(K227&lt;&gt;0,I227*100/K227,"."),".")</f>
        <v>.</v>
      </c>
      <c r="N227" s="62">
        <f>I227-J227</f>
        <v>-243</v>
      </c>
      <c r="O227" s="62" t="str">
        <f>IF(K227&lt;&gt;".",I227-K227,".")</f>
        <v>.</v>
      </c>
      <c r="P227" s="64">
        <f>IF(D226&lt;&gt;0,(D227-D226)*100/D226,".")</f>
        <v>1.2039903680770554</v>
      </c>
      <c r="Q227" s="63">
        <f>IF(I226&lt;&gt;0,(I227-I226)*100/I226,".")</f>
        <v>1.7660779740086638</v>
      </c>
      <c r="R227" s="65">
        <f>IF(AND(J226&lt;&gt;0,J226&lt;&gt;"."),(J227-J226)*100/J226,".")</f>
        <v>-0.211864406779661</v>
      </c>
      <c r="S227" s="65" t="str">
        <f>IF(AND(K226&lt;&gt;0,K226&lt;&gt;".",K227&lt;&gt;"."),(K227-K226)*100/K226,".")</f>
        <v>.</v>
      </c>
    </row>
    <row r="228" spans="2:19" ht="12">
      <c r="B228" s="48"/>
      <c r="C228" s="55">
        <v>2005</v>
      </c>
      <c r="D228" s="60">
        <v>2976</v>
      </c>
      <c r="E228" s="61">
        <v>52</v>
      </c>
      <c r="F228" s="60">
        <v>386</v>
      </c>
      <c r="G228" s="62" t="s">
        <v>44</v>
      </c>
      <c r="H228" s="62" t="str">
        <f>IF(G228&lt;&gt;".",F228+G228,".")</f>
        <v>.</v>
      </c>
      <c r="I228" s="61">
        <f>D228+E228</f>
        <v>3028</v>
      </c>
      <c r="J228" s="60">
        <f>D228+F228</f>
        <v>3362</v>
      </c>
      <c r="K228" s="62" t="str">
        <f>IF(H228&lt;&gt;".",D228+H228,".")</f>
        <v>.</v>
      </c>
      <c r="L228" s="63">
        <f>IF(J228&lt;&gt;0,I228*100/J228,".")</f>
        <v>90.06543723973824</v>
      </c>
      <c r="M228" s="64" t="str">
        <f>IF(K228&lt;&gt;".",IF(K228&lt;&gt;0,I228*100/K228,"."),".")</f>
        <v>.</v>
      </c>
      <c r="N228" s="62">
        <f>I228-J228</f>
        <v>-334</v>
      </c>
      <c r="O228" s="62" t="str">
        <f>IF(K228&lt;&gt;".",I228-K228,".")</f>
        <v>.</v>
      </c>
      <c r="P228" s="64">
        <f>IF(D227&lt;&gt;0,(D228-D227)*100/D227,".")</f>
        <v>1.1556764106050306</v>
      </c>
      <c r="Q228" s="63">
        <f>IF(I227&lt;&gt;0,(I228-I227)*100/I227,".")</f>
        <v>-0.8513425016371972</v>
      </c>
      <c r="R228" s="65">
        <f>IF(AND(J227&lt;&gt;0,J227&lt;&gt;"."),(J228-J227)*100/J227,".")</f>
        <v>1.9714892326357294</v>
      </c>
      <c r="S228" s="65" t="str">
        <f>IF(AND(K227&lt;&gt;0,K227&lt;&gt;".",K228&lt;&gt;"."),(K228-K227)*100/K227,".")</f>
        <v>.</v>
      </c>
    </row>
    <row r="229" spans="2:19" ht="12">
      <c r="B229" s="48"/>
      <c r="C229" s="55">
        <v>2006</v>
      </c>
      <c r="D229" s="60">
        <v>3123</v>
      </c>
      <c r="E229" s="61">
        <v>118</v>
      </c>
      <c r="F229" s="60">
        <v>191</v>
      </c>
      <c r="G229" s="62" t="s">
        <v>44</v>
      </c>
      <c r="H229" s="62" t="str">
        <f>IF(G229&lt;&gt;".",F229+G229,".")</f>
        <v>.</v>
      </c>
      <c r="I229" s="61">
        <f>D229+E229</f>
        <v>3241</v>
      </c>
      <c r="J229" s="60">
        <f>D229+F229</f>
        <v>3314</v>
      </c>
      <c r="K229" s="62" t="str">
        <f>IF(H229&lt;&gt;".",D229+H229,".")</f>
        <v>.</v>
      </c>
      <c r="L229" s="63">
        <f>IF(J229&lt;&gt;0,I229*100/J229,".")</f>
        <v>97.79722389861195</v>
      </c>
      <c r="M229" s="64" t="str">
        <f>IF(K229&lt;&gt;".",IF(K229&lt;&gt;0,I229*100/K229,"."),".")</f>
        <v>.</v>
      </c>
      <c r="N229" s="62">
        <f>I229-J229</f>
        <v>-73</v>
      </c>
      <c r="O229" s="62" t="str">
        <f>IF(K229&lt;&gt;".",I229-K229,".")</f>
        <v>.</v>
      </c>
      <c r="P229" s="64">
        <f>IF(D228&lt;&gt;0,(D229-D228)*100/D228,".")</f>
        <v>4.939516129032258</v>
      </c>
      <c r="Q229" s="63">
        <f>IF(I228&lt;&gt;0,(I229-I228)*100/I228,".")</f>
        <v>7.034346103038309</v>
      </c>
      <c r="R229" s="65">
        <f>IF(AND(J228&lt;&gt;0,J228&lt;&gt;"."),(J229-J228)*100/J228,".")</f>
        <v>-1.4277215942891137</v>
      </c>
      <c r="S229" s="65" t="str">
        <f>IF(AND(K228&lt;&gt;0,K228&lt;&gt;".",K229&lt;&gt;"."),(K229-K228)*100/K228,".")</f>
        <v>.</v>
      </c>
    </row>
    <row r="230" spans="2:19" ht="12">
      <c r="B230" s="48"/>
      <c r="C230" s="55">
        <v>2007</v>
      </c>
      <c r="D230" s="60">
        <v>3300</v>
      </c>
      <c r="E230" s="61">
        <v>67</v>
      </c>
      <c r="F230" s="60">
        <v>155</v>
      </c>
      <c r="G230" s="62">
        <v>328</v>
      </c>
      <c r="H230" s="62">
        <f>IF(G230&lt;&gt;".",F230+G230,".")</f>
        <v>483</v>
      </c>
      <c r="I230" s="61">
        <f>D230+E230</f>
        <v>3367</v>
      </c>
      <c r="J230" s="60">
        <f>D230+F230</f>
        <v>3455</v>
      </c>
      <c r="K230" s="62">
        <f>IF(H230&lt;&gt;".",D230+H230,".")</f>
        <v>3783</v>
      </c>
      <c r="L230" s="63">
        <f>IF(J230&lt;&gt;0,I230*100/J230,".")</f>
        <v>97.45296671490593</v>
      </c>
      <c r="M230" s="64">
        <f>IF(K230&lt;&gt;".",IF(K230&lt;&gt;0,I230*100/K230,"."),".")</f>
        <v>89.00343642611683</v>
      </c>
      <c r="N230" s="62">
        <f>I230-J230</f>
        <v>-88</v>
      </c>
      <c r="O230" s="62">
        <f>IF(K230&lt;&gt;".",I230-K230,".")</f>
        <v>-416</v>
      </c>
      <c r="P230" s="64">
        <f>IF(D229&lt;&gt;0,(D230-D229)*100/D229,".")</f>
        <v>5.667627281460135</v>
      </c>
      <c r="Q230" s="63">
        <f>IF(I229&lt;&gt;0,(I230-I229)*100/I229,".")</f>
        <v>3.8876889848812093</v>
      </c>
      <c r="R230" s="65">
        <f>IF(AND(J229&lt;&gt;0,J229&lt;&gt;"."),(J230-J229)*100/J229,".")</f>
        <v>4.254677127338564</v>
      </c>
      <c r="S230" s="65" t="str">
        <f>IF(AND(K229&lt;&gt;0,K229&lt;&gt;".",K230&lt;&gt;"."),(K230-K229)*100/K229,".")</f>
        <v>.</v>
      </c>
    </row>
    <row r="231" spans="2:19" ht="12">
      <c r="B231" s="48"/>
      <c r="C231" s="55">
        <v>2008</v>
      </c>
      <c r="D231" s="60">
        <v>3329</v>
      </c>
      <c r="E231" s="61">
        <v>120</v>
      </c>
      <c r="F231" s="60">
        <v>102</v>
      </c>
      <c r="G231" s="62">
        <v>225</v>
      </c>
      <c r="H231" s="62">
        <f>IF(G231&lt;&gt;".",F231+G231,".")</f>
        <v>327</v>
      </c>
      <c r="I231" s="61">
        <f>D231+E231</f>
        <v>3449</v>
      </c>
      <c r="J231" s="60">
        <f>D231+F231</f>
        <v>3431</v>
      </c>
      <c r="K231" s="62">
        <f>IF(H231&lt;&gt;".",D231+H231,".")</f>
        <v>3656</v>
      </c>
      <c r="L231" s="63">
        <f>IF(J231&lt;&gt;0,I231*100/J231,".")</f>
        <v>100.52462838822501</v>
      </c>
      <c r="M231" s="64">
        <f>IF(K231&lt;&gt;".",IF(K231&lt;&gt;0,I231*100/K231,"."),".")</f>
        <v>94.33807439824945</v>
      </c>
      <c r="N231" s="62">
        <f>I231-J231</f>
        <v>18</v>
      </c>
      <c r="O231" s="62">
        <f>IF(K231&lt;&gt;".",I231-K231,".")</f>
        <v>-207</v>
      </c>
      <c r="P231" s="64">
        <f>IF(D230&lt;&gt;0,(D231-D230)*100/D230,".")</f>
        <v>0.8787878787878788</v>
      </c>
      <c r="Q231" s="63">
        <f>IF(I230&lt;&gt;0,(I231-I230)*100/I230,".")</f>
        <v>2.4354024354024353</v>
      </c>
      <c r="R231" s="65">
        <f>IF(AND(J230&lt;&gt;0,J230&lt;&gt;"."),(J231-J230)*100/J230,".")</f>
        <v>-0.6946454413892909</v>
      </c>
      <c r="S231" s="65">
        <f>IF(AND(K230&lt;&gt;0,K230&lt;&gt;".",K231&lt;&gt;"."),(K231-K230)*100/K230,".")</f>
        <v>-3.3571239756806768</v>
      </c>
    </row>
    <row r="232" spans="2:19" ht="12">
      <c r="B232" s="48"/>
      <c r="C232" s="55">
        <v>2009</v>
      </c>
      <c r="D232" s="60">
        <v>3066</v>
      </c>
      <c r="E232" s="61">
        <v>60</v>
      </c>
      <c r="F232" s="60">
        <v>33</v>
      </c>
      <c r="G232" s="62">
        <v>171</v>
      </c>
      <c r="H232" s="62">
        <f>IF(G232&lt;&gt;".",F232+G232,".")</f>
        <v>204</v>
      </c>
      <c r="I232" s="61">
        <f>D232+E232</f>
        <v>3126</v>
      </c>
      <c r="J232" s="60">
        <f>D232+F232</f>
        <v>3099</v>
      </c>
      <c r="K232" s="62">
        <f>IF(H232&lt;&gt;".",D232+H232,".")</f>
        <v>3270</v>
      </c>
      <c r="L232" s="63">
        <f>IF(J232&lt;&gt;0,I232*100/J232,".")</f>
        <v>100.87124878993224</v>
      </c>
      <c r="M232" s="64">
        <f>IF(K232&lt;&gt;".",IF(K232&lt;&gt;0,I232*100/K232,"."),".")</f>
        <v>95.59633027522936</v>
      </c>
      <c r="N232" s="62">
        <f>I232-J232</f>
        <v>27</v>
      </c>
      <c r="O232" s="62">
        <f>IF(K232&lt;&gt;".",I232-K232,".")</f>
        <v>-144</v>
      </c>
      <c r="P232" s="64">
        <f>IF(D231&lt;&gt;0,(D232-D231)*100/D231,".")</f>
        <v>-7.900270351456894</v>
      </c>
      <c r="Q232" s="63">
        <f>IF(I231&lt;&gt;0,(I232-I231)*100/I231,".")</f>
        <v>-9.36503334299797</v>
      </c>
      <c r="R232" s="65">
        <f>IF(AND(J231&lt;&gt;0,J231&lt;&gt;"."),(J232-J231)*100/J231,".")</f>
        <v>-9.676479160594578</v>
      </c>
      <c r="S232" s="65">
        <f>IF(AND(K231&lt;&gt;0,K231&lt;&gt;".",K232&lt;&gt;"."),(K232-K231)*100/K231,".")</f>
        <v>-10.557986870897155</v>
      </c>
    </row>
    <row r="233" spans="2:19" ht="12">
      <c r="B233" s="48"/>
      <c r="C233" s="55">
        <v>2010</v>
      </c>
      <c r="D233" s="60">
        <v>3152</v>
      </c>
      <c r="E233" s="61">
        <v>136</v>
      </c>
      <c r="F233" s="60">
        <v>35</v>
      </c>
      <c r="G233" s="62">
        <v>207</v>
      </c>
      <c r="H233" s="62">
        <f>IF(G233&lt;&gt;".",F233+G233,".")</f>
        <v>242</v>
      </c>
      <c r="I233" s="61">
        <f>D233+E233</f>
        <v>3288</v>
      </c>
      <c r="J233" s="60">
        <f>D233+F233</f>
        <v>3187</v>
      </c>
      <c r="K233" s="62">
        <f>IF(H233&lt;&gt;".",D233+H233,".")</f>
        <v>3394</v>
      </c>
      <c r="L233" s="63">
        <f>IF(J233&lt;&gt;0,I233*100/J233,".")</f>
        <v>103.16912456855978</v>
      </c>
      <c r="M233" s="64">
        <f>IF(K233&lt;&gt;".",IF(K233&lt;&gt;0,I233*100/K233,"."),".")</f>
        <v>96.87684148497348</v>
      </c>
      <c r="N233" s="62">
        <f>I233-J233</f>
        <v>101</v>
      </c>
      <c r="O233" s="62">
        <f>IF(K233&lt;&gt;".",I233-K233,".")</f>
        <v>-106</v>
      </c>
      <c r="P233" s="64">
        <f>IF(D232&lt;&gt;0,(D233-D232)*100/D232,".")</f>
        <v>2.8049575994781475</v>
      </c>
      <c r="Q233" s="63">
        <f>IF(I232&lt;&gt;0,(I233-I232)*100/I232,".")</f>
        <v>5.182341650671785</v>
      </c>
      <c r="R233" s="65">
        <f>IF(AND(J232&lt;&gt;0,J232&lt;&gt;"."),(J233-J232)*100/J232,".")</f>
        <v>2.8396256857050663</v>
      </c>
      <c r="S233" s="65">
        <f>IF(AND(K232&lt;&gt;0,K232&lt;&gt;".",K233&lt;&gt;"."),(K233-K232)*100/K232,".")</f>
        <v>3.7920489296636086</v>
      </c>
    </row>
    <row r="234" spans="2:19" ht="18.75" customHeight="1">
      <c r="B234" s="48"/>
      <c r="C234" s="55"/>
      <c r="D234" s="60"/>
      <c r="E234" s="61"/>
      <c r="F234" s="60"/>
      <c r="G234" s="62"/>
      <c r="H234" s="62"/>
      <c r="I234" s="61"/>
      <c r="J234" s="60"/>
      <c r="K234" s="62"/>
      <c r="L234" s="63"/>
      <c r="M234" s="64"/>
      <c r="N234" s="62"/>
      <c r="O234" s="62"/>
      <c r="P234" s="64"/>
      <c r="Q234" s="63"/>
      <c r="R234" s="65"/>
      <c r="S234" s="65"/>
    </row>
    <row r="235" spans="2:19" ht="18.75" customHeight="1">
      <c r="B235" s="48"/>
      <c r="C235" s="55"/>
      <c r="D235" s="60"/>
      <c r="E235" s="61"/>
      <c r="F235" s="60"/>
      <c r="G235" s="62"/>
      <c r="H235" s="62"/>
      <c r="I235" s="61"/>
      <c r="J235" s="60"/>
      <c r="K235" s="62"/>
      <c r="L235" s="63"/>
      <c r="M235" s="64"/>
      <c r="N235" s="62"/>
      <c r="O235" s="62"/>
      <c r="P235" s="64"/>
      <c r="Q235" s="63"/>
      <c r="R235" s="65"/>
      <c r="S235" s="65"/>
    </row>
    <row r="236" spans="2:19" ht="6.75" customHeight="1">
      <c r="B236" s="66"/>
      <c r="C236" s="67"/>
      <c r="D236" s="68"/>
      <c r="E236" s="69"/>
      <c r="F236" s="70"/>
      <c r="G236" s="71"/>
      <c r="H236" s="71"/>
      <c r="I236" s="69"/>
      <c r="J236" s="68"/>
      <c r="K236" s="72"/>
      <c r="L236" s="70"/>
      <c r="M236" s="73"/>
      <c r="N236" s="70"/>
      <c r="O236" s="70"/>
      <c r="P236" s="73"/>
      <c r="Q236" s="70"/>
      <c r="R236" s="74"/>
      <c r="S236" s="74"/>
    </row>
    <row r="237" spans="4:11" ht="12">
      <c r="D237" s="75"/>
      <c r="E237" s="75"/>
      <c r="F237" s="75"/>
      <c r="G237" s="75"/>
      <c r="H237" s="76"/>
      <c r="I237" s="75"/>
      <c r="J237" s="75"/>
      <c r="K237" s="75"/>
    </row>
    <row r="238" spans="3:19" ht="12.75" customHeight="1">
      <c r="C238" s="77" t="s">
        <v>45</v>
      </c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</row>
    <row r="239" spans="3:19" ht="12.75" customHeight="1">
      <c r="C239" s="77" t="s">
        <v>46</v>
      </c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</row>
    <row r="240" spans="3:19" ht="12.75" customHeight="1">
      <c r="C240" s="77" t="s">
        <v>47</v>
      </c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</row>
    <row r="241" spans="3:14" ht="12.75" customHeight="1"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</row>
    <row r="242" spans="3:14" ht="12"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</row>
    <row r="243" spans="3:14" ht="12"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</row>
    <row r="244" spans="3:16" ht="12">
      <c r="C244" s="79" t="s">
        <v>48</v>
      </c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</row>
    <row r="245" spans="3:18" ht="12">
      <c r="C245" s="79" t="s">
        <v>49</v>
      </c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</row>
  </sheetData>
  <sheetProtection/>
  <mergeCells count="28">
    <mergeCell ref="C244:P244"/>
    <mergeCell ref="C245:R245"/>
    <mergeCell ref="C238:S238"/>
    <mergeCell ref="C239:S239"/>
    <mergeCell ref="C240:S240"/>
    <mergeCell ref="C241:N241"/>
    <mergeCell ref="C242:N242"/>
    <mergeCell ref="C243:N243"/>
    <mergeCell ref="J5:K6"/>
    <mergeCell ref="L5:O5"/>
    <mergeCell ref="P5:P7"/>
    <mergeCell ref="Q5:Q7"/>
    <mergeCell ref="R5:S6"/>
    <mergeCell ref="F6:F7"/>
    <mergeCell ref="G6:G7"/>
    <mergeCell ref="H6:H7"/>
    <mergeCell ref="L6:M6"/>
    <mergeCell ref="N6:O6"/>
    <mergeCell ref="C2:S2"/>
    <mergeCell ref="B4:B9"/>
    <mergeCell ref="C4:C9"/>
    <mergeCell ref="E4:H4"/>
    <mergeCell ref="I4:O4"/>
    <mergeCell ref="P4:S4"/>
    <mergeCell ref="D5:D7"/>
    <mergeCell ref="E5:E7"/>
    <mergeCell ref="F5:H5"/>
    <mergeCell ref="I5:I7"/>
  </mergeCells>
  <printOptions/>
  <pageMargins left="0.7874015748031497" right="0.7874015748031497" top="0.3937007874015748" bottom="0.3937007874015748" header="0.11811023622047245" footer="0.31496062992125984"/>
  <pageSetup horizontalDpi="300" verticalDpi="300" orientation="landscape" paperSize="9" scale="70" r:id="rId1"/>
  <headerFooter alignWithMargins="0">
    <oddHeader>&amp;LStand: 13.12.2010</oddHeader>
    <oddFooter>&amp;CBIBB/AB 2.1&amp;R&amp;10Tabelle 60.2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Granath-Test</dc:creator>
  <cp:keywords/>
  <dc:description/>
  <cp:lastModifiedBy>Granath-Test</cp:lastModifiedBy>
  <dcterms:created xsi:type="dcterms:W3CDTF">2010-12-15T01:54:55Z</dcterms:created>
  <dcterms:modified xsi:type="dcterms:W3CDTF">2010-12-15T01:55:04Z</dcterms:modified>
  <cp:category/>
  <cp:version/>
  <cp:contentType/>
  <cp:contentStatus/>
</cp:coreProperties>
</file>