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<sst xmlns="http://schemas.openxmlformats.org/spreadsheetml/2006/main" count="106" uniqueCount="56">
  <si>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</si>
  <si>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</si>
  <si>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</si>
  <si>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</si>
  <si>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</si>
  <si>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</si>
  <si>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</si>
  <si>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</si>
  <si>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</si>
  <si>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</si>
  <si>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</si>
  <si>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</si>
  <si>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</si>
  <si>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</si>
  <si>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</si>
  <si>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</si>
  <si>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</si>
  <si>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</si>
  <si>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</si>
  <si>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</si>
  <si>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</si>
  <si>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</si>
  <si>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</si>
  <si>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</si>
  <si>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</si>
  <si>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</si>
  <si>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</si>
  <si>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</si>
  <si>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</si>
  <si>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</si>
  <si>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</si>
  <si>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</si>
  <si>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</si>
  <si>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</si>
  <si>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</si>
  <si>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</si>
  <si>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</si>
  <si>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</si>
  <si>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</si>
  <si>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</si>
  <si>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</si>
  <si>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</si>
  <si>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</si>
  <si>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</si>
  <si>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.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</si>
  <si>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</si>
  <si>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</si>
  <si>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</si>
  <si>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</si>
  <si>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 ohne Daten der zugelassenen kommunalen Träger</t>
  </si>
  <si>
    <t>Neu abgeschlossene Ausbildungsverträge, Ausbildungsplatzangebot und -nachfrage 1998 bis 2010 in Mecklenburg-Vorpommern</t>
  </si>
  <si>
    <t>Mecklenburg-Vorpommern</t>
  </si>
  <si>
    <t>Neubrandenburg</t>
  </si>
  <si>
    <t>Rostock</t>
  </si>
  <si>
    <t>Schwerin</t>
  </si>
  <si>
    <t>Stralsund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</si>
</sst>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1"/>
  <sheetViews>
    <sheetView tabSelected="1" zoomScalePageLayoutView="0" workbookViewId="0" topLeftCell="A62">
      <selection activeCell="C89" sqref="C89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51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1998</v>
      </c>
      <c r="D13" s="60">
        <v>19294</v>
      </c>
      <c r="E13" s="61">
        <v>105</v>
      </c>
      <c r="F13" s="60">
        <v>1159</v>
      </c>
      <c r="G13" s="62" t="s">
        <v>44</v>
      </c>
      <c r="H13" s="62" t="str">
        <f>IF(G13&lt;&gt;".",F13+G13,".")</f>
        <v>.</v>
      </c>
      <c r="I13" s="61">
        <f>D13+E13</f>
        <v>19399</v>
      </c>
      <c r="J13" s="60">
        <f>D13+F13</f>
        <v>20453</v>
      </c>
      <c r="K13" s="62" t="str">
        <f>IF(H13&lt;&gt;".",D13+H13,".")</f>
        <v>.</v>
      </c>
      <c r="L13" s="63">
        <f>IF(J13&lt;&gt;0,I13*100/J13,".")</f>
        <v>94.84672175231017</v>
      </c>
      <c r="M13" s="64" t="str">
        <f>IF(K13&lt;&gt;".",IF(K13&lt;&gt;0,I13*100/K13,"."),".")</f>
        <v>.</v>
      </c>
      <c r="N13" s="62">
        <f>I13-J13</f>
        <v>-1054</v>
      </c>
      <c r="O13" s="62" t="str">
        <f>IF(K13&lt;&gt;".",I13-K13,".")</f>
        <v>.</v>
      </c>
      <c r="P13" s="64" t="str">
        <f>IF(D12&lt;&gt;0,(D13-D12)*100/D12,".")</f>
        <v>.</v>
      </c>
      <c r="Q13" s="63" t="str">
        <f>IF(I12&lt;&gt;0,(I13-I12)*100/I12,".")</f>
        <v>.</v>
      </c>
      <c r="R13" s="65" t="str">
        <f>IF(AND(J12&lt;&gt;0,J12&lt;&gt;"."),(J13-J12)*100/J12,".")</f>
        <v>.</v>
      </c>
      <c r="S13" s="65" t="str">
        <f>IF(AND(K12&lt;&gt;0,K12&lt;&gt;".",K13&lt;&gt;"."),(K13-K12)*100/K12,".")</f>
        <v>.</v>
      </c>
    </row>
    <row r="14" spans="2:19" ht="12">
      <c r="B14" s="48"/>
      <c r="C14" s="55">
        <v>1999</v>
      </c>
      <c r="D14" s="60">
        <v>19145</v>
      </c>
      <c r="E14" s="61">
        <v>126</v>
      </c>
      <c r="F14" s="60">
        <v>1109</v>
      </c>
      <c r="G14" s="62" t="s">
        <v>44</v>
      </c>
      <c r="H14" s="62" t="str">
        <f>IF(G14&lt;&gt;".",F14+G14,".")</f>
        <v>.</v>
      </c>
      <c r="I14" s="61">
        <f>D14+E14</f>
        <v>19271</v>
      </c>
      <c r="J14" s="60">
        <f>D14+F14</f>
        <v>20254</v>
      </c>
      <c r="K14" s="62" t="str">
        <f>IF(H14&lt;&gt;".",D14+H14,".")</f>
        <v>.</v>
      </c>
      <c r="L14" s="63">
        <f>IF(J14&lt;&gt;0,I14*100/J14,".")</f>
        <v>95.14663770119482</v>
      </c>
      <c r="M14" s="64" t="str">
        <f>IF(K14&lt;&gt;".",IF(K14&lt;&gt;0,I14*100/K14,"."),".")</f>
        <v>.</v>
      </c>
      <c r="N14" s="62">
        <f>I14-J14</f>
        <v>-983</v>
      </c>
      <c r="O14" s="62" t="str">
        <f>IF(K14&lt;&gt;".",I14-K14,".")</f>
        <v>.</v>
      </c>
      <c r="P14" s="64">
        <f>IF(D13&lt;&gt;0,(D14-D13)*100/D13,".")</f>
        <v>-0.7722608064683322</v>
      </c>
      <c r="Q14" s="63">
        <f>IF(I13&lt;&gt;0,(I14-I13)*100/I13,".")</f>
        <v>-0.6598278261766071</v>
      </c>
      <c r="R14" s="65">
        <f>IF(AND(J13&lt;&gt;0,J13&lt;&gt;"."),(J14-J13)*100/J13,".")</f>
        <v>-0.9729624016036768</v>
      </c>
      <c r="S14" s="65" t="str">
        <f>IF(AND(K13&lt;&gt;0,K13&lt;&gt;".",K14&lt;&gt;"."),(K14-K13)*100/K13,".")</f>
        <v>.</v>
      </c>
    </row>
    <row r="15" spans="2:19" ht="12">
      <c r="B15" s="48"/>
      <c r="C15" s="55">
        <v>2000</v>
      </c>
      <c r="D15" s="60">
        <v>18338</v>
      </c>
      <c r="E15" s="61">
        <v>211</v>
      </c>
      <c r="F15" s="60">
        <v>1247</v>
      </c>
      <c r="G15" s="62" t="s">
        <v>44</v>
      </c>
      <c r="H15" s="62" t="str">
        <f>IF(G15&lt;&gt;".",F15+G15,".")</f>
        <v>.</v>
      </c>
      <c r="I15" s="61">
        <f>D15+E15</f>
        <v>18549</v>
      </c>
      <c r="J15" s="60">
        <f>D15+F15</f>
        <v>19585</v>
      </c>
      <c r="K15" s="62" t="str">
        <f>IF(H15&lt;&gt;".",D15+H15,".")</f>
        <v>.</v>
      </c>
      <c r="L15" s="63">
        <f>IF(J15&lt;&gt;0,I15*100/J15,".")</f>
        <v>94.71023742660199</v>
      </c>
      <c r="M15" s="64" t="str">
        <f>IF(K15&lt;&gt;".",IF(K15&lt;&gt;0,I15*100/K15,"."),".")</f>
        <v>.</v>
      </c>
      <c r="N15" s="62">
        <f>I15-J15</f>
        <v>-1036</v>
      </c>
      <c r="O15" s="62" t="str">
        <f>IF(K15&lt;&gt;".",I15-K15,".")</f>
        <v>.</v>
      </c>
      <c r="P15" s="64">
        <f>IF(D14&lt;&gt;0,(D15-D14)*100/D14,".")</f>
        <v>-4.215199791068164</v>
      </c>
      <c r="Q15" s="63">
        <f>IF(I14&lt;&gt;0,(I15-I14)*100/I14,".")</f>
        <v>-3.7465621918945566</v>
      </c>
      <c r="R15" s="65">
        <f>IF(AND(J14&lt;&gt;0,J14&lt;&gt;"."),(J15-J14)*100/J14,".")</f>
        <v>-3.303051249135973</v>
      </c>
      <c r="S15" s="65" t="str">
        <f>IF(AND(K14&lt;&gt;0,K14&lt;&gt;".",K15&lt;&gt;"."),(K15-K14)*100/K14,".")</f>
        <v>.</v>
      </c>
    </row>
    <row r="16" spans="2:19" ht="12">
      <c r="B16" s="48"/>
      <c r="C16" s="55">
        <v>2001</v>
      </c>
      <c r="D16" s="60">
        <v>17622</v>
      </c>
      <c r="E16" s="61">
        <v>257</v>
      </c>
      <c r="F16" s="60">
        <v>1146</v>
      </c>
      <c r="G16" s="62" t="s">
        <v>44</v>
      </c>
      <c r="H16" s="62" t="str">
        <f>IF(G16&lt;&gt;".",F16+G16,".")</f>
        <v>.</v>
      </c>
      <c r="I16" s="61">
        <f>D16+E16</f>
        <v>17879</v>
      </c>
      <c r="J16" s="60">
        <f>D16+F16</f>
        <v>18768</v>
      </c>
      <c r="K16" s="62" t="str">
        <f>IF(H16&lt;&gt;".",D16+H16,".")</f>
        <v>.</v>
      </c>
      <c r="L16" s="63">
        <f>IF(J16&lt;&gt;0,I16*100/J16,".")</f>
        <v>95.26321398124468</v>
      </c>
      <c r="M16" s="64" t="str">
        <f>IF(K16&lt;&gt;".",IF(K16&lt;&gt;0,I16*100/K16,"."),".")</f>
        <v>.</v>
      </c>
      <c r="N16" s="62">
        <f>I16-J16</f>
        <v>-889</v>
      </c>
      <c r="O16" s="62" t="str">
        <f>IF(K16&lt;&gt;".",I16-K16,".")</f>
        <v>.</v>
      </c>
      <c r="P16" s="64">
        <f>IF(D15&lt;&gt;0,(D16-D15)*100/D15,".")</f>
        <v>-3.9044606827353037</v>
      </c>
      <c r="Q16" s="63">
        <f>IF(I15&lt;&gt;0,(I16-I15)*100/I15,".")</f>
        <v>-3.612054558197207</v>
      </c>
      <c r="R16" s="65">
        <f>IF(AND(J15&lt;&gt;0,J15&lt;&gt;"."),(J16-J15)*100/J15,".")</f>
        <v>-4.171559867245341</v>
      </c>
      <c r="S16" s="65" t="str">
        <f>IF(AND(K15&lt;&gt;0,K15&lt;&gt;".",K16&lt;&gt;"."),(K16-K15)*100/K15,".")</f>
        <v>.</v>
      </c>
    </row>
    <row r="17" spans="2:19" ht="12">
      <c r="B17" s="48"/>
      <c r="C17" s="55">
        <v>2002</v>
      </c>
      <c r="D17" s="60">
        <v>16722</v>
      </c>
      <c r="E17" s="61">
        <v>235</v>
      </c>
      <c r="F17" s="60">
        <v>1953</v>
      </c>
      <c r="G17" s="62" t="s">
        <v>44</v>
      </c>
      <c r="H17" s="62" t="str">
        <f>IF(G17&lt;&gt;".",F17+G17,".")</f>
        <v>.</v>
      </c>
      <c r="I17" s="61">
        <f>D17+E17</f>
        <v>16957</v>
      </c>
      <c r="J17" s="60">
        <f>D17+F17</f>
        <v>18675</v>
      </c>
      <c r="K17" s="62" t="str">
        <f>IF(H17&lt;&gt;".",D17+H17,".")</f>
        <v>.</v>
      </c>
      <c r="L17" s="63">
        <f>IF(J17&lt;&gt;0,I17*100/J17,".")</f>
        <v>90.80053547523427</v>
      </c>
      <c r="M17" s="64" t="str">
        <f>IF(K17&lt;&gt;".",IF(K17&lt;&gt;0,I17*100/K17,"."),".")</f>
        <v>.</v>
      </c>
      <c r="N17" s="62">
        <f>I17-J17</f>
        <v>-1718</v>
      </c>
      <c r="O17" s="62" t="str">
        <f>IF(K17&lt;&gt;".",I17-K17,".")</f>
        <v>.</v>
      </c>
      <c r="P17" s="64">
        <f>IF(D16&lt;&gt;0,(D17-D16)*100/D16,".")</f>
        <v>-5.107252298263535</v>
      </c>
      <c r="Q17" s="63">
        <f>IF(I16&lt;&gt;0,(I17-I16)*100/I16,".")</f>
        <v>-5.15688796912579</v>
      </c>
      <c r="R17" s="65">
        <f>IF(AND(J16&lt;&gt;0,J16&lt;&gt;"."),(J17-J16)*100/J16,".")</f>
        <v>-0.4955242966751918</v>
      </c>
      <c r="S17" s="65" t="str">
        <f>IF(AND(K16&lt;&gt;0,K16&lt;&gt;".",K17&lt;&gt;"."),(K17-K16)*100/K16,".")</f>
        <v>.</v>
      </c>
    </row>
    <row r="18" spans="2:19" ht="12">
      <c r="B18" s="48"/>
      <c r="C18" s="55">
        <v>2003</v>
      </c>
      <c r="D18" s="60">
        <v>16665</v>
      </c>
      <c r="E18" s="61">
        <v>180</v>
      </c>
      <c r="F18" s="60">
        <v>1959</v>
      </c>
      <c r="G18" s="62" t="s">
        <v>44</v>
      </c>
      <c r="H18" s="62" t="str">
        <f>IF(G18&lt;&gt;".",F18+G18,".")</f>
        <v>.</v>
      </c>
      <c r="I18" s="61">
        <f>D18+E18</f>
        <v>16845</v>
      </c>
      <c r="J18" s="60">
        <f>D18+F18</f>
        <v>18624</v>
      </c>
      <c r="K18" s="62" t="str">
        <f>IF(H18&lt;&gt;".",D18+H18,".")</f>
        <v>.</v>
      </c>
      <c r="L18" s="63">
        <f>IF(J18&lt;&gt;0,I18*100/J18,".")</f>
        <v>90.44780927835052</v>
      </c>
      <c r="M18" s="64" t="str">
        <f>IF(K18&lt;&gt;".",IF(K18&lt;&gt;0,I18*100/K18,"."),".")</f>
        <v>.</v>
      </c>
      <c r="N18" s="62">
        <f>I18-J18</f>
        <v>-1779</v>
      </c>
      <c r="O18" s="62" t="str">
        <f>IF(K18&lt;&gt;".",I18-K18,".")</f>
        <v>.</v>
      </c>
      <c r="P18" s="64">
        <f>IF(D17&lt;&gt;0,(D18-D17)*100/D17,".")</f>
        <v>-0.3408683171869394</v>
      </c>
      <c r="Q18" s="63">
        <f>IF(I17&lt;&gt;0,(I18-I17)*100/I17,".")</f>
        <v>-0.6604941911894793</v>
      </c>
      <c r="R18" s="65">
        <f>IF(AND(J17&lt;&gt;0,J17&lt;&gt;"."),(J18-J17)*100/J17,".")</f>
        <v>-0.27309236947791166</v>
      </c>
      <c r="S18" s="65" t="str">
        <f>IF(AND(K17&lt;&gt;0,K17&lt;&gt;".",K18&lt;&gt;"."),(K18-K17)*100/K17,".")</f>
        <v>.</v>
      </c>
    </row>
    <row r="19" spans="2:19" ht="12">
      <c r="B19" s="48"/>
      <c r="C19" s="55">
        <v>2004</v>
      </c>
      <c r="D19" s="60">
        <v>16025</v>
      </c>
      <c r="E19" s="61">
        <v>139</v>
      </c>
      <c r="F19" s="60">
        <v>1952</v>
      </c>
      <c r="G19" s="62" t="s">
        <v>44</v>
      </c>
      <c r="H19" s="62" t="str">
        <f>IF(G19&lt;&gt;".",F19+G19,".")</f>
        <v>.</v>
      </c>
      <c r="I19" s="61">
        <f>D19+E19</f>
        <v>16164</v>
      </c>
      <c r="J19" s="60">
        <f>D19+F19</f>
        <v>17977</v>
      </c>
      <c r="K19" s="62" t="str">
        <f>IF(H19&lt;&gt;".",D19+H19,".")</f>
        <v>.</v>
      </c>
      <c r="L19" s="63">
        <f>IF(J19&lt;&gt;0,I19*100/J19,".")</f>
        <v>89.91489124993046</v>
      </c>
      <c r="M19" s="64" t="str">
        <f>IF(K19&lt;&gt;".",IF(K19&lt;&gt;0,I19*100/K19,"."),".")</f>
        <v>.</v>
      </c>
      <c r="N19" s="62">
        <f>I19-J19</f>
        <v>-1813</v>
      </c>
      <c r="O19" s="62" t="str">
        <f>IF(K19&lt;&gt;".",I19-K19,".")</f>
        <v>.</v>
      </c>
      <c r="P19" s="64">
        <f>IF(D18&lt;&gt;0,(D19-D18)*100/D18,".")</f>
        <v>-3.8403840384038403</v>
      </c>
      <c r="Q19" s="63">
        <f>IF(I18&lt;&gt;0,(I19-I18)*100/I18,".")</f>
        <v>-4.042742653606411</v>
      </c>
      <c r="R19" s="65">
        <f>IF(AND(J18&lt;&gt;0,J18&lt;&gt;"."),(J19-J18)*100/J18,".")</f>
        <v>-3.474012027491409</v>
      </c>
      <c r="S19" s="65" t="str">
        <f>IF(AND(K18&lt;&gt;0,K18&lt;&gt;".",K19&lt;&gt;"."),(K19-K18)*100/K18,".")</f>
        <v>.</v>
      </c>
    </row>
    <row r="20" spans="2:19" ht="12">
      <c r="B20" s="48"/>
      <c r="C20" s="55">
        <v>2005</v>
      </c>
      <c r="D20" s="60">
        <v>15784</v>
      </c>
      <c r="E20" s="61">
        <v>147</v>
      </c>
      <c r="F20" s="60">
        <v>1089</v>
      </c>
      <c r="G20" s="62" t="s">
        <v>44</v>
      </c>
      <c r="H20" s="62" t="str">
        <f>IF(G20&lt;&gt;".",F20+G20,".")</f>
        <v>.</v>
      </c>
      <c r="I20" s="61">
        <f>D20+E20</f>
        <v>15931</v>
      </c>
      <c r="J20" s="60">
        <f>D20+F20</f>
        <v>16873</v>
      </c>
      <c r="K20" s="62" t="str">
        <f>IF(H20&lt;&gt;".",D20+H20,".")</f>
        <v>.</v>
      </c>
      <c r="L20" s="63">
        <f>IF(J20&lt;&gt;0,I20*100/J20,".")</f>
        <v>94.4171161026492</v>
      </c>
      <c r="M20" s="64" t="str">
        <f>IF(K20&lt;&gt;".",IF(K20&lt;&gt;0,I20*100/K20,"."),".")</f>
        <v>.</v>
      </c>
      <c r="N20" s="62">
        <f>I20-J20</f>
        <v>-942</v>
      </c>
      <c r="O20" s="62" t="str">
        <f>IF(K20&lt;&gt;".",I20-K20,".")</f>
        <v>.</v>
      </c>
      <c r="P20" s="64">
        <f>IF(D19&lt;&gt;0,(D20-D19)*100/D19,".")</f>
        <v>-1.5039001560062402</v>
      </c>
      <c r="Q20" s="63">
        <f>IF(I19&lt;&gt;0,(I20-I19)*100/I19,".")</f>
        <v>-1.441474882454838</v>
      </c>
      <c r="R20" s="65">
        <f>IF(AND(J19&lt;&gt;0,J19&lt;&gt;"."),(J20-J19)*100/J19,".")</f>
        <v>-6.141180397174167</v>
      </c>
      <c r="S20" s="65" t="str">
        <f>IF(AND(K19&lt;&gt;0,K19&lt;&gt;".",K20&lt;&gt;"."),(K20-K19)*100/K19,".")</f>
        <v>.</v>
      </c>
    </row>
    <row r="21" spans="2:19" ht="12">
      <c r="B21" s="48"/>
      <c r="C21" s="55">
        <v>2006</v>
      </c>
      <c r="D21" s="60">
        <v>15306</v>
      </c>
      <c r="E21" s="61">
        <v>174</v>
      </c>
      <c r="F21" s="60">
        <v>1285</v>
      </c>
      <c r="G21" s="62" t="s">
        <v>44</v>
      </c>
      <c r="H21" s="62" t="str">
        <f>IF(G21&lt;&gt;".",F21+G21,".")</f>
        <v>.</v>
      </c>
      <c r="I21" s="61">
        <f>D21+E21</f>
        <v>15480</v>
      </c>
      <c r="J21" s="60">
        <f>D21+F21</f>
        <v>16591</v>
      </c>
      <c r="K21" s="62" t="str">
        <f>IF(H21&lt;&gt;".",D21+H21,".")</f>
        <v>.</v>
      </c>
      <c r="L21" s="63">
        <f>IF(J21&lt;&gt;0,I21*100/J21,".")</f>
        <v>93.30359833644746</v>
      </c>
      <c r="M21" s="64" t="str">
        <f>IF(K21&lt;&gt;".",IF(K21&lt;&gt;0,I21*100/K21,"."),".")</f>
        <v>.</v>
      </c>
      <c r="N21" s="62">
        <f>I21-J21</f>
        <v>-1111</v>
      </c>
      <c r="O21" s="62" t="str">
        <f>IF(K21&lt;&gt;".",I21-K21,".")</f>
        <v>.</v>
      </c>
      <c r="P21" s="64">
        <f>IF(D20&lt;&gt;0,(D21-D20)*100/D20,".")</f>
        <v>-3.028383172833249</v>
      </c>
      <c r="Q21" s="63">
        <f>IF(I20&lt;&gt;0,(I21-I20)*100/I20,".")</f>
        <v>-2.8309585085682003</v>
      </c>
      <c r="R21" s="65">
        <f>IF(AND(J20&lt;&gt;0,J20&lt;&gt;"."),(J21-J20)*100/J20,".")</f>
        <v>-1.6713091922005572</v>
      </c>
      <c r="S21" s="65" t="str">
        <f>IF(AND(K20&lt;&gt;0,K20&lt;&gt;".",K21&lt;&gt;"."),(K21-K20)*100/K20,".")</f>
        <v>.</v>
      </c>
    </row>
    <row r="22" spans="2:19" ht="12">
      <c r="B22" s="48"/>
      <c r="C22" s="55">
        <v>2007</v>
      </c>
      <c r="D22" s="60">
        <v>16085</v>
      </c>
      <c r="E22" s="61">
        <v>486</v>
      </c>
      <c r="F22" s="60">
        <v>814</v>
      </c>
      <c r="G22" s="62">
        <v>1416</v>
      </c>
      <c r="H22" s="62">
        <f>IF(G22&lt;&gt;".",F22+G22,".")</f>
        <v>2230</v>
      </c>
      <c r="I22" s="61">
        <f>D22+E22</f>
        <v>16571</v>
      </c>
      <c r="J22" s="60">
        <f>D22+F22</f>
        <v>16899</v>
      </c>
      <c r="K22" s="62">
        <f>IF(H22&lt;&gt;".",D22+H22,".")</f>
        <v>18315</v>
      </c>
      <c r="L22" s="63">
        <f>IF(J22&lt;&gt;0,I22*100/J22,".")</f>
        <v>98.05905674892006</v>
      </c>
      <c r="M22" s="64">
        <f>IF(K22&lt;&gt;".",IF(K22&lt;&gt;0,I22*100/K22,"."),".")</f>
        <v>90.47775047775048</v>
      </c>
      <c r="N22" s="62">
        <f>I22-J22</f>
        <v>-328</v>
      </c>
      <c r="O22" s="62">
        <f>IF(K22&lt;&gt;".",I22-K22,".")</f>
        <v>-1744</v>
      </c>
      <c r="P22" s="64">
        <f>IF(D21&lt;&gt;0,(D22-D21)*100/D21,".")</f>
        <v>5.089507382725729</v>
      </c>
      <c r="Q22" s="63">
        <f>IF(I21&lt;&gt;0,(I22-I21)*100/I21,".")</f>
        <v>7.047803617571059</v>
      </c>
      <c r="R22" s="65">
        <f>IF(AND(J21&lt;&gt;0,J21&lt;&gt;"."),(J22-J21)*100/J21,".")</f>
        <v>1.8564281839551564</v>
      </c>
      <c r="S22" s="65" t="str">
        <f>IF(AND(K21&lt;&gt;0,K21&lt;&gt;".",K22&lt;&gt;"."),(K22-K21)*100/K21,".")</f>
        <v>.</v>
      </c>
    </row>
    <row r="23" spans="2:19" ht="12">
      <c r="B23" s="48"/>
      <c r="C23" s="55">
        <v>2008</v>
      </c>
      <c r="D23" s="60">
        <v>14339</v>
      </c>
      <c r="E23" s="61">
        <v>615</v>
      </c>
      <c r="F23" s="60">
        <v>329</v>
      </c>
      <c r="G23" s="62">
        <v>857</v>
      </c>
      <c r="H23" s="62">
        <f>IF(G23&lt;&gt;".",F23+G23,".")</f>
        <v>1186</v>
      </c>
      <c r="I23" s="61">
        <f>D23+E23</f>
        <v>14954</v>
      </c>
      <c r="J23" s="60">
        <f>D23+F23</f>
        <v>14668</v>
      </c>
      <c r="K23" s="62">
        <f>IF(H23&lt;&gt;".",D23+H23,".")</f>
        <v>15525</v>
      </c>
      <c r="L23" s="63">
        <f>IF(J23&lt;&gt;0,I23*100/J23,".")</f>
        <v>101.94982274338696</v>
      </c>
      <c r="M23" s="64">
        <f>IF(K23&lt;&gt;".",IF(K23&lt;&gt;0,I23*100/K23,"."),".")</f>
        <v>96.3220611916264</v>
      </c>
      <c r="N23" s="62">
        <f>I23-J23</f>
        <v>286</v>
      </c>
      <c r="O23" s="62">
        <f>IF(K23&lt;&gt;".",I23-K23,".")</f>
        <v>-571</v>
      </c>
      <c r="P23" s="64">
        <f>IF(D22&lt;&gt;0,(D23-D22)*100/D22,".")</f>
        <v>-10.854833695990052</v>
      </c>
      <c r="Q23" s="63">
        <f>IF(I22&lt;&gt;0,(I23-I22)*100/I22,".")</f>
        <v>-9.758010983042665</v>
      </c>
      <c r="R23" s="65">
        <f>IF(AND(J22&lt;&gt;0,J22&lt;&gt;"."),(J23-J22)*100/J22,".")</f>
        <v>-13.201964613290727</v>
      </c>
      <c r="S23" s="65">
        <f>IF(AND(K22&lt;&gt;0,K22&lt;&gt;".",K23&lt;&gt;"."),(K23-K22)*100/K22,".")</f>
        <v>-15.233415233415233</v>
      </c>
    </row>
    <row r="24" spans="2:19" ht="12">
      <c r="B24" s="48"/>
      <c r="C24" s="55">
        <v>2009</v>
      </c>
      <c r="D24" s="60">
        <v>11825</v>
      </c>
      <c r="E24" s="61">
        <v>670</v>
      </c>
      <c r="F24" s="60">
        <v>248</v>
      </c>
      <c r="G24" s="62">
        <v>703</v>
      </c>
      <c r="H24" s="62">
        <f>IF(G24&lt;&gt;".",F24+G24,".")</f>
        <v>951</v>
      </c>
      <c r="I24" s="61">
        <f>D24+E24</f>
        <v>12495</v>
      </c>
      <c r="J24" s="60">
        <f>D24+F24</f>
        <v>12073</v>
      </c>
      <c r="K24" s="62">
        <f>IF(H24&lt;&gt;".",D24+H24,".")</f>
        <v>12776</v>
      </c>
      <c r="L24" s="63">
        <f>IF(J24&lt;&gt;0,I24*100/J24,".")</f>
        <v>103.49540296529446</v>
      </c>
      <c r="M24" s="64">
        <f>IF(K24&lt;&gt;".",IF(K24&lt;&gt;0,I24*100/K24,"."),".")</f>
        <v>97.80056355666875</v>
      </c>
      <c r="N24" s="62">
        <f>I24-J24</f>
        <v>422</v>
      </c>
      <c r="O24" s="62">
        <f>IF(K24&lt;&gt;".",I24-K24,".")</f>
        <v>-281</v>
      </c>
      <c r="P24" s="64">
        <f>IF(D23&lt;&gt;0,(D24-D23)*100/D23,".")</f>
        <v>-17.532603389357696</v>
      </c>
      <c r="Q24" s="63">
        <f>IF(I23&lt;&gt;0,(I24-I23)*100/I23,".")</f>
        <v>-16.44376086665775</v>
      </c>
      <c r="R24" s="65">
        <f>IF(AND(J23&lt;&gt;0,J23&lt;&gt;"."),(J24-J23)*100/J23,".")</f>
        <v>-17.69157349331879</v>
      </c>
      <c r="S24" s="65">
        <f>IF(AND(K23&lt;&gt;0,K23&lt;&gt;".",K24&lt;&gt;"."),(K24-K23)*100/K23,".")</f>
        <v>-17.70692431561997</v>
      </c>
    </row>
    <row r="25" spans="2:19" ht="12">
      <c r="B25" s="48"/>
      <c r="C25" s="55">
        <v>2010</v>
      </c>
      <c r="D25" s="60">
        <v>9879</v>
      </c>
      <c r="E25" s="61">
        <v>975</v>
      </c>
      <c r="F25" s="60">
        <v>207</v>
      </c>
      <c r="G25" s="62">
        <v>530</v>
      </c>
      <c r="H25" s="62">
        <f>IF(G25&lt;&gt;".",F25+G25,".")</f>
        <v>737</v>
      </c>
      <c r="I25" s="61">
        <f>D25+E25</f>
        <v>10854</v>
      </c>
      <c r="J25" s="60">
        <f>D25+F25</f>
        <v>10086</v>
      </c>
      <c r="K25" s="62">
        <f>IF(H25&lt;&gt;".",D25+H25,".")</f>
        <v>10616</v>
      </c>
      <c r="L25" s="63">
        <f>IF(J25&lt;&gt;0,I25*100/J25,".")</f>
        <v>107.61451516954195</v>
      </c>
      <c r="M25" s="64">
        <f>IF(K25&lt;&gt;".",IF(K25&lt;&gt;0,I25*100/K25,"."),".")</f>
        <v>102.24189902034665</v>
      </c>
      <c r="N25" s="62">
        <f>I25-J25</f>
        <v>768</v>
      </c>
      <c r="O25" s="62">
        <f>IF(K25&lt;&gt;".",I25-K25,".")</f>
        <v>238</v>
      </c>
      <c r="P25" s="64">
        <f>IF(D24&lt;&gt;0,(D25-D24)*100/D24,".")</f>
        <v>-16.456659619450317</v>
      </c>
      <c r="Q25" s="63">
        <f>IF(I24&lt;&gt;0,(I25-I24)*100/I24,".")</f>
        <v>-13.133253301320527</v>
      </c>
      <c r="R25" s="65">
        <f>IF(AND(J24&lt;&gt;0,J24&lt;&gt;"."),(J25-J24)*100/J24,".")</f>
        <v>-16.45821254037936</v>
      </c>
      <c r="S25" s="65">
        <f>IF(AND(K24&lt;&gt;0,K24&lt;&gt;".",K25&lt;&gt;"."),(K25-K24)*100/K24,".")</f>
        <v>-16.906700062617407</v>
      </c>
    </row>
    <row r="26" spans="2:19" ht="18.75" customHeight="1">
      <c r="B26" s="48"/>
      <c r="C26" s="55"/>
      <c r="D26" s="60"/>
      <c r="E26" s="61"/>
      <c r="F26" s="60"/>
      <c r="G26" s="62"/>
      <c r="H26" s="62"/>
      <c r="I26" s="61"/>
      <c r="J26" s="60"/>
      <c r="K26" s="62"/>
      <c r="L26" s="63"/>
      <c r="M26" s="64"/>
      <c r="N26" s="62"/>
      <c r="O26" s="62"/>
      <c r="P26" s="64"/>
      <c r="Q26" s="63"/>
      <c r="R26" s="65"/>
      <c r="S26" s="65"/>
    </row>
    <row r="27" spans="2:19" ht="24" customHeight="1">
      <c r="B27" s="48"/>
      <c r="C27" s="49" t="s">
        <v>52</v>
      </c>
      <c r="D27" s="50"/>
      <c r="E27" s="51"/>
      <c r="F27" s="50"/>
      <c r="G27" s="50"/>
      <c r="H27" s="52"/>
      <c r="I27" s="51"/>
      <c r="J27" s="50"/>
      <c r="K27" s="52"/>
      <c r="L27" s="50"/>
      <c r="M27" s="51"/>
      <c r="N27" s="50"/>
      <c r="O27" s="50"/>
      <c r="P27" s="51"/>
      <c r="Q27" s="50"/>
      <c r="R27" s="53"/>
      <c r="S27" s="53"/>
    </row>
    <row r="28" spans="2:19" ht="5.25" customHeight="1">
      <c r="B28" s="48"/>
      <c r="C28" s="55"/>
      <c r="D28" s="56"/>
      <c r="E28" s="57"/>
      <c r="F28" s="56"/>
      <c r="G28" s="56"/>
      <c r="H28" s="58"/>
      <c r="I28" s="57"/>
      <c r="J28" s="56"/>
      <c r="K28" s="58"/>
      <c r="L28" s="56"/>
      <c r="M28" s="57"/>
      <c r="N28" s="56"/>
      <c r="O28" s="56"/>
      <c r="P28" s="57"/>
      <c r="Q28" s="56"/>
      <c r="R28" s="59"/>
      <c r="S28" s="59"/>
    </row>
    <row r="29" spans="2:19" ht="12">
      <c r="B29" s="48"/>
      <c r="C29" s="55">
        <v>1998</v>
      </c>
      <c r="D29" s="60">
        <v>4977</v>
      </c>
      <c r="E29" s="61">
        <v>20</v>
      </c>
      <c r="F29" s="60">
        <v>380</v>
      </c>
      <c r="G29" s="62" t="s">
        <v>44</v>
      </c>
      <c r="H29" s="62" t="str">
        <f>IF(G29&lt;&gt;".",F29+G29,".")</f>
        <v>.</v>
      </c>
      <c r="I29" s="61">
        <f>D29+E29</f>
        <v>4997</v>
      </c>
      <c r="J29" s="60">
        <f>D29+F29</f>
        <v>5357</v>
      </c>
      <c r="K29" s="62" t="str">
        <f>IF(H29&lt;&gt;".",D29+H29,".")</f>
        <v>.</v>
      </c>
      <c r="L29" s="63">
        <f>IF(J29&lt;&gt;0,I29*100/J29,".")</f>
        <v>93.27982079522121</v>
      </c>
      <c r="M29" s="64" t="str">
        <f>IF(K29&lt;&gt;".",IF(K29&lt;&gt;0,I29*100/K29,"."),".")</f>
        <v>.</v>
      </c>
      <c r="N29" s="62">
        <f>I29-J29</f>
        <v>-360</v>
      </c>
      <c r="O29" s="62" t="str">
        <f>IF(K29&lt;&gt;".",I29-K29,".")</f>
        <v>.</v>
      </c>
      <c r="P29" s="64" t="str">
        <f>IF(D28&lt;&gt;0,(D29-D28)*100/D28,".")</f>
        <v>.</v>
      </c>
      <c r="Q29" s="63" t="str">
        <f>IF(I28&lt;&gt;0,(I29-I28)*100/I28,".")</f>
        <v>.</v>
      </c>
      <c r="R29" s="65" t="str">
        <f>IF(AND(J28&lt;&gt;0,J28&lt;&gt;"."),(J29-J28)*100/J28,".")</f>
        <v>.</v>
      </c>
      <c r="S29" s="65" t="str">
        <f>IF(AND(K28&lt;&gt;0,K28&lt;&gt;".",K29&lt;&gt;"."),(K29-K28)*100/K28,".")</f>
        <v>.</v>
      </c>
    </row>
    <row r="30" spans="2:19" ht="12">
      <c r="B30" s="48"/>
      <c r="C30" s="55">
        <v>1999</v>
      </c>
      <c r="D30" s="60">
        <v>4737</v>
      </c>
      <c r="E30" s="61">
        <v>25</v>
      </c>
      <c r="F30" s="60">
        <v>357</v>
      </c>
      <c r="G30" s="62" t="s">
        <v>44</v>
      </c>
      <c r="H30" s="62" t="str">
        <f>IF(G30&lt;&gt;".",F30+G30,".")</f>
        <v>.</v>
      </c>
      <c r="I30" s="61">
        <f>D30+E30</f>
        <v>4762</v>
      </c>
      <c r="J30" s="60">
        <f>D30+F30</f>
        <v>5094</v>
      </c>
      <c r="K30" s="62" t="str">
        <f>IF(H30&lt;&gt;".",D30+H30,".")</f>
        <v>.</v>
      </c>
      <c r="L30" s="63">
        <f>IF(J30&lt;&gt;0,I30*100/J30,".")</f>
        <v>93.48252846486062</v>
      </c>
      <c r="M30" s="64" t="str">
        <f>IF(K30&lt;&gt;".",IF(K30&lt;&gt;0,I30*100/K30,"."),".")</f>
        <v>.</v>
      </c>
      <c r="N30" s="62">
        <f>I30-J30</f>
        <v>-332</v>
      </c>
      <c r="O30" s="62" t="str">
        <f>IF(K30&lt;&gt;".",I30-K30,".")</f>
        <v>.</v>
      </c>
      <c r="P30" s="64">
        <f>IF(D29&lt;&gt;0,(D30-D29)*100/D29,".")</f>
        <v>-4.822182037371911</v>
      </c>
      <c r="Q30" s="63">
        <f>IF(I29&lt;&gt;0,(I30-I29)*100/I29,".")</f>
        <v>-4.702821693015809</v>
      </c>
      <c r="R30" s="65">
        <f>IF(AND(J29&lt;&gt;0,J29&lt;&gt;"."),(J30-J29)*100/J29,".")</f>
        <v>-4.909464252380063</v>
      </c>
      <c r="S30" s="65" t="str">
        <f>IF(AND(K29&lt;&gt;0,K29&lt;&gt;".",K30&lt;&gt;"."),(K30-K29)*100/K29,".")</f>
        <v>.</v>
      </c>
    </row>
    <row r="31" spans="2:19" ht="12">
      <c r="B31" s="48"/>
      <c r="C31" s="55">
        <v>2000</v>
      </c>
      <c r="D31" s="60">
        <v>4453</v>
      </c>
      <c r="E31" s="61">
        <v>49</v>
      </c>
      <c r="F31" s="60">
        <v>393</v>
      </c>
      <c r="G31" s="62" t="s">
        <v>44</v>
      </c>
      <c r="H31" s="62" t="str">
        <f>IF(G31&lt;&gt;".",F31+G31,".")</f>
        <v>.</v>
      </c>
      <c r="I31" s="61">
        <f>D31+E31</f>
        <v>4502</v>
      </c>
      <c r="J31" s="60">
        <f>D31+F31</f>
        <v>4846</v>
      </c>
      <c r="K31" s="62" t="str">
        <f>IF(H31&lt;&gt;".",D31+H31,".")</f>
        <v>.</v>
      </c>
      <c r="L31" s="63">
        <f>IF(J31&lt;&gt;0,I31*100/J31,".")</f>
        <v>92.90136194799835</v>
      </c>
      <c r="M31" s="64" t="str">
        <f>IF(K31&lt;&gt;".",IF(K31&lt;&gt;0,I31*100/K31,"."),".")</f>
        <v>.</v>
      </c>
      <c r="N31" s="62">
        <f>I31-J31</f>
        <v>-344</v>
      </c>
      <c r="O31" s="62" t="str">
        <f>IF(K31&lt;&gt;".",I31-K31,".")</f>
        <v>.</v>
      </c>
      <c r="P31" s="64">
        <f>IF(D30&lt;&gt;0,(D31-D30)*100/D30,".")</f>
        <v>-5.99535571036521</v>
      </c>
      <c r="Q31" s="63">
        <f>IF(I30&lt;&gt;0,(I31-I30)*100/I30,".")</f>
        <v>-5.459890802183956</v>
      </c>
      <c r="R31" s="65">
        <f>IF(AND(J30&lt;&gt;0,J30&lt;&gt;"."),(J31-J30)*100/J30,".")</f>
        <v>-4.868472712995681</v>
      </c>
      <c r="S31" s="65" t="str">
        <f>IF(AND(K30&lt;&gt;0,K30&lt;&gt;".",K31&lt;&gt;"."),(K31-K30)*100/K30,".")</f>
        <v>.</v>
      </c>
    </row>
    <row r="32" spans="2:19" ht="12">
      <c r="B32" s="48"/>
      <c r="C32" s="55">
        <v>2001</v>
      </c>
      <c r="D32" s="60">
        <v>4300</v>
      </c>
      <c r="E32" s="61">
        <v>39</v>
      </c>
      <c r="F32" s="60">
        <v>284</v>
      </c>
      <c r="G32" s="62" t="s">
        <v>44</v>
      </c>
      <c r="H32" s="62" t="str">
        <f>IF(G32&lt;&gt;".",F32+G32,".")</f>
        <v>.</v>
      </c>
      <c r="I32" s="61">
        <f>D32+E32</f>
        <v>4339</v>
      </c>
      <c r="J32" s="60">
        <f>D32+F32</f>
        <v>4584</v>
      </c>
      <c r="K32" s="62" t="str">
        <f>IF(H32&lt;&gt;".",D32+H32,".")</f>
        <v>.</v>
      </c>
      <c r="L32" s="63">
        <f>IF(J32&lt;&gt;0,I32*100/J32,".")</f>
        <v>94.65532286212914</v>
      </c>
      <c r="M32" s="64" t="str">
        <f>IF(K32&lt;&gt;".",IF(K32&lt;&gt;0,I32*100/K32,"."),".")</f>
        <v>.</v>
      </c>
      <c r="N32" s="62">
        <f>I32-J32</f>
        <v>-245</v>
      </c>
      <c r="O32" s="62" t="str">
        <f>IF(K32&lt;&gt;".",I32-K32,".")</f>
        <v>.</v>
      </c>
      <c r="P32" s="64">
        <f>IF(D31&lt;&gt;0,(D32-D31)*100/D31,".")</f>
        <v>-3.4358859196047606</v>
      </c>
      <c r="Q32" s="63">
        <f>IF(I31&lt;&gt;0,(I32-I31)*100/I31,".")</f>
        <v>-3.620613060861839</v>
      </c>
      <c r="R32" s="65">
        <f>IF(AND(J31&lt;&gt;0,J31&lt;&gt;"."),(J32-J31)*100/J31,".")</f>
        <v>-5.40652084193149</v>
      </c>
      <c r="S32" s="65" t="str">
        <f>IF(AND(K31&lt;&gt;0,K31&lt;&gt;".",K32&lt;&gt;"."),(K32-K31)*100/K31,".")</f>
        <v>.</v>
      </c>
    </row>
    <row r="33" spans="2:19" ht="12">
      <c r="B33" s="48"/>
      <c r="C33" s="55">
        <v>2002</v>
      </c>
      <c r="D33" s="60">
        <v>4224</v>
      </c>
      <c r="E33" s="61">
        <v>30</v>
      </c>
      <c r="F33" s="60">
        <v>523</v>
      </c>
      <c r="G33" s="62" t="s">
        <v>44</v>
      </c>
      <c r="H33" s="62" t="str">
        <f>IF(G33&lt;&gt;".",F33+G33,".")</f>
        <v>.</v>
      </c>
      <c r="I33" s="61">
        <f>D33+E33</f>
        <v>4254</v>
      </c>
      <c r="J33" s="60">
        <f>D33+F33</f>
        <v>4747</v>
      </c>
      <c r="K33" s="62" t="str">
        <f>IF(H33&lt;&gt;".",D33+H33,".")</f>
        <v>.</v>
      </c>
      <c r="L33" s="63">
        <f>IF(J33&lt;&gt;0,I33*100/J33,".")</f>
        <v>89.61449336423004</v>
      </c>
      <c r="M33" s="64" t="str">
        <f>IF(K33&lt;&gt;".",IF(K33&lt;&gt;0,I33*100/K33,"."),".")</f>
        <v>.</v>
      </c>
      <c r="N33" s="62">
        <f>I33-J33</f>
        <v>-493</v>
      </c>
      <c r="O33" s="62" t="str">
        <f>IF(K33&lt;&gt;".",I33-K33,".")</f>
        <v>.</v>
      </c>
      <c r="P33" s="64">
        <f>IF(D32&lt;&gt;0,(D33-D32)*100/D32,".")</f>
        <v>-1.7674418604651163</v>
      </c>
      <c r="Q33" s="63">
        <f>IF(I32&lt;&gt;0,(I33-I32)*100/I32,".")</f>
        <v>-1.9589767227471768</v>
      </c>
      <c r="R33" s="65">
        <f>IF(AND(J32&lt;&gt;0,J32&lt;&gt;"."),(J33-J32)*100/J32,".")</f>
        <v>3.555846422338569</v>
      </c>
      <c r="S33" s="65" t="str">
        <f>IF(AND(K32&lt;&gt;0,K32&lt;&gt;".",K33&lt;&gt;"."),(K33-K32)*100/K32,".")</f>
        <v>.</v>
      </c>
    </row>
    <row r="34" spans="2:19" ht="12">
      <c r="B34" s="48"/>
      <c r="C34" s="55">
        <v>2003</v>
      </c>
      <c r="D34" s="60">
        <v>4136</v>
      </c>
      <c r="E34" s="61">
        <v>31</v>
      </c>
      <c r="F34" s="60">
        <v>603</v>
      </c>
      <c r="G34" s="62" t="s">
        <v>44</v>
      </c>
      <c r="H34" s="62" t="str">
        <f>IF(G34&lt;&gt;".",F34+G34,".")</f>
        <v>.</v>
      </c>
      <c r="I34" s="61">
        <f>D34+E34</f>
        <v>4167</v>
      </c>
      <c r="J34" s="60">
        <f>D34+F34</f>
        <v>4739</v>
      </c>
      <c r="K34" s="62" t="str">
        <f>IF(H34&lt;&gt;".",D34+H34,".")</f>
        <v>.</v>
      </c>
      <c r="L34" s="63">
        <f>IF(J34&lt;&gt;0,I34*100/J34,".")</f>
        <v>87.92994302595484</v>
      </c>
      <c r="M34" s="64" t="str">
        <f>IF(K34&lt;&gt;".",IF(K34&lt;&gt;0,I34*100/K34,"."),".")</f>
        <v>.</v>
      </c>
      <c r="N34" s="62">
        <f>I34-J34</f>
        <v>-572</v>
      </c>
      <c r="O34" s="62" t="str">
        <f>IF(K34&lt;&gt;".",I34-K34,".")</f>
        <v>.</v>
      </c>
      <c r="P34" s="64">
        <f>IF(D33&lt;&gt;0,(D34-D33)*100/D33,".")</f>
        <v>-2.0833333333333335</v>
      </c>
      <c r="Q34" s="63">
        <f>IF(I33&lt;&gt;0,(I34-I33)*100/I33,".")</f>
        <v>-2.0451339915373765</v>
      </c>
      <c r="R34" s="65">
        <f>IF(AND(J33&lt;&gt;0,J33&lt;&gt;"."),(J34-J33)*100/J33,".")</f>
        <v>-0.16852749104697703</v>
      </c>
      <c r="S34" s="65" t="str">
        <f>IF(AND(K33&lt;&gt;0,K33&lt;&gt;".",K34&lt;&gt;"."),(K34-K33)*100/K33,".")</f>
        <v>.</v>
      </c>
    </row>
    <row r="35" spans="2:19" ht="12">
      <c r="B35" s="48"/>
      <c r="C35" s="55">
        <v>2004</v>
      </c>
      <c r="D35" s="60">
        <v>3619</v>
      </c>
      <c r="E35" s="61">
        <v>6</v>
      </c>
      <c r="F35" s="60">
        <v>396</v>
      </c>
      <c r="G35" s="62" t="s">
        <v>44</v>
      </c>
      <c r="H35" s="62" t="str">
        <f>IF(G35&lt;&gt;".",F35+G35,".")</f>
        <v>.</v>
      </c>
      <c r="I35" s="61">
        <f>D35+E35</f>
        <v>3625</v>
      </c>
      <c r="J35" s="60">
        <f>D35+F35</f>
        <v>4015</v>
      </c>
      <c r="K35" s="62" t="str">
        <f>IF(H35&lt;&gt;".",D35+H35,".")</f>
        <v>.</v>
      </c>
      <c r="L35" s="63">
        <f>IF(J35&lt;&gt;0,I35*100/J35,".")</f>
        <v>90.28642590286425</v>
      </c>
      <c r="M35" s="64" t="str">
        <f>IF(K35&lt;&gt;".",IF(K35&lt;&gt;0,I35*100/K35,"."),".")</f>
        <v>.</v>
      </c>
      <c r="N35" s="62">
        <f>I35-J35</f>
        <v>-390</v>
      </c>
      <c r="O35" s="62" t="str">
        <f>IF(K35&lt;&gt;".",I35-K35,".")</f>
        <v>.</v>
      </c>
      <c r="P35" s="64">
        <f>IF(D34&lt;&gt;0,(D35-D34)*100/D34,".")</f>
        <v>-12.5</v>
      </c>
      <c r="Q35" s="63">
        <f>IF(I34&lt;&gt;0,(I35-I34)*100/I34,".")</f>
        <v>-13.00695944324454</v>
      </c>
      <c r="R35" s="65">
        <f>IF(AND(J34&lt;&gt;0,J34&lt;&gt;"."),(J35-J34)*100/J34,".")</f>
        <v>-15.277484701413801</v>
      </c>
      <c r="S35" s="65" t="str">
        <f>IF(AND(K34&lt;&gt;0,K34&lt;&gt;".",K35&lt;&gt;"."),(K35-K34)*100/K34,".")</f>
        <v>.</v>
      </c>
    </row>
    <row r="36" spans="2:19" ht="12">
      <c r="B36" s="48"/>
      <c r="C36" s="55">
        <v>2005</v>
      </c>
      <c r="D36" s="60">
        <v>4192</v>
      </c>
      <c r="E36" s="61">
        <v>40</v>
      </c>
      <c r="F36" s="60">
        <v>243</v>
      </c>
      <c r="G36" s="62" t="s">
        <v>44</v>
      </c>
      <c r="H36" s="62" t="str">
        <f>IF(G36&lt;&gt;".",F36+G36,".")</f>
        <v>.</v>
      </c>
      <c r="I36" s="61">
        <f>D36+E36</f>
        <v>4232</v>
      </c>
      <c r="J36" s="60">
        <f>D36+F36</f>
        <v>4435</v>
      </c>
      <c r="K36" s="62" t="str">
        <f>IF(H36&lt;&gt;".",D36+H36,".")</f>
        <v>.</v>
      </c>
      <c r="L36" s="63">
        <f>IF(J36&lt;&gt;0,I36*100/J36,".")</f>
        <v>95.4227733934611</v>
      </c>
      <c r="M36" s="64" t="str">
        <f>IF(K36&lt;&gt;".",IF(K36&lt;&gt;0,I36*100/K36,"."),".")</f>
        <v>.</v>
      </c>
      <c r="N36" s="62">
        <f>I36-J36</f>
        <v>-203</v>
      </c>
      <c r="O36" s="62" t="str">
        <f>IF(K36&lt;&gt;".",I36-K36,".")</f>
        <v>.</v>
      </c>
      <c r="P36" s="64">
        <f>IF(D35&lt;&gt;0,(D36-D35)*100/D35,".")</f>
        <v>15.83310306714562</v>
      </c>
      <c r="Q36" s="63">
        <f>IF(I35&lt;&gt;0,(I36-I35)*100/I35,".")</f>
        <v>16.744827586206895</v>
      </c>
      <c r="R36" s="65">
        <f>IF(AND(J35&lt;&gt;0,J35&lt;&gt;"."),(J36-J35)*100/J35,".")</f>
        <v>10.46077210460772</v>
      </c>
      <c r="S36" s="65" t="str">
        <f>IF(AND(K35&lt;&gt;0,K35&lt;&gt;".",K36&lt;&gt;"."),(K36-K35)*100/K35,".")</f>
        <v>.</v>
      </c>
    </row>
    <row r="37" spans="2:19" ht="12">
      <c r="B37" s="48"/>
      <c r="C37" s="55">
        <v>2006</v>
      </c>
      <c r="D37" s="60">
        <v>3516</v>
      </c>
      <c r="E37" s="61">
        <v>32</v>
      </c>
      <c r="F37" s="60">
        <v>364</v>
      </c>
      <c r="G37" s="62" t="s">
        <v>44</v>
      </c>
      <c r="H37" s="62" t="str">
        <f>IF(G37&lt;&gt;".",F37+G37,".")</f>
        <v>.</v>
      </c>
      <c r="I37" s="61">
        <f>D37+E37</f>
        <v>3548</v>
      </c>
      <c r="J37" s="60">
        <f>D37+F37</f>
        <v>3880</v>
      </c>
      <c r="K37" s="62" t="str">
        <f>IF(H37&lt;&gt;".",D37+H37,".")</f>
        <v>.</v>
      </c>
      <c r="L37" s="63">
        <f>IF(J37&lt;&gt;0,I37*100/J37,".")</f>
        <v>91.44329896907216</v>
      </c>
      <c r="M37" s="64" t="str">
        <f>IF(K37&lt;&gt;".",IF(K37&lt;&gt;0,I37*100/K37,"."),".")</f>
        <v>.</v>
      </c>
      <c r="N37" s="62">
        <f>I37-J37</f>
        <v>-332</v>
      </c>
      <c r="O37" s="62" t="str">
        <f>IF(K37&lt;&gt;".",I37-K37,".")</f>
        <v>.</v>
      </c>
      <c r="P37" s="64">
        <f>IF(D36&lt;&gt;0,(D37-D36)*100/D36,".")</f>
        <v>-16.125954198473284</v>
      </c>
      <c r="Q37" s="63">
        <f>IF(I36&lt;&gt;0,(I37-I36)*100/I36,".")</f>
        <v>-16.16257088846881</v>
      </c>
      <c r="R37" s="65">
        <f>IF(AND(J36&lt;&gt;0,J36&lt;&gt;"."),(J37-J36)*100/J36,".")</f>
        <v>-12.514092446448704</v>
      </c>
      <c r="S37" s="65" t="str">
        <f>IF(AND(K36&lt;&gt;0,K36&lt;&gt;".",K37&lt;&gt;"."),(K37-K36)*100/K36,".")</f>
        <v>.</v>
      </c>
    </row>
    <row r="38" spans="2:19" ht="12">
      <c r="B38" s="48"/>
      <c r="C38" s="55">
        <v>2007</v>
      </c>
      <c r="D38" s="60">
        <v>3835</v>
      </c>
      <c r="E38" s="61">
        <v>26</v>
      </c>
      <c r="F38" s="60">
        <v>145</v>
      </c>
      <c r="G38" s="62">
        <v>486</v>
      </c>
      <c r="H38" s="62">
        <f>IF(G38&lt;&gt;".",F38+G38,".")</f>
        <v>631</v>
      </c>
      <c r="I38" s="61">
        <f>D38+E38</f>
        <v>3861</v>
      </c>
      <c r="J38" s="60">
        <f>D38+F38</f>
        <v>3980</v>
      </c>
      <c r="K38" s="62">
        <f>IF(H38&lt;&gt;".",D38+H38,".")</f>
        <v>4466</v>
      </c>
      <c r="L38" s="63">
        <f>IF(J38&lt;&gt;0,I38*100/J38,".")</f>
        <v>97.01005025125629</v>
      </c>
      <c r="M38" s="64">
        <f>IF(K38&lt;&gt;".",IF(K38&lt;&gt;0,I38*100/K38,"."),".")</f>
        <v>86.45320197044335</v>
      </c>
      <c r="N38" s="62">
        <f>I38-J38</f>
        <v>-119</v>
      </c>
      <c r="O38" s="62">
        <f>IF(K38&lt;&gt;".",I38-K38,".")</f>
        <v>-605</v>
      </c>
      <c r="P38" s="64">
        <f>IF(D37&lt;&gt;0,(D38-D37)*100/D37,".")</f>
        <v>9.072810011376564</v>
      </c>
      <c r="Q38" s="63">
        <f>IF(I37&lt;&gt;0,(I38-I37)*100/I37,".")</f>
        <v>8.821871476888388</v>
      </c>
      <c r="R38" s="65">
        <f>IF(AND(J37&lt;&gt;0,J37&lt;&gt;"."),(J38-J37)*100/J37,".")</f>
        <v>2.577319587628866</v>
      </c>
      <c r="S38" s="65" t="str">
        <f>IF(AND(K37&lt;&gt;0,K37&lt;&gt;".",K38&lt;&gt;"."),(K38-K37)*100/K37,".")</f>
        <v>.</v>
      </c>
    </row>
    <row r="39" spans="2:19" ht="12">
      <c r="B39" s="48"/>
      <c r="C39" s="55">
        <v>2008</v>
      </c>
      <c r="D39" s="60">
        <v>3505</v>
      </c>
      <c r="E39" s="61">
        <v>67</v>
      </c>
      <c r="F39" s="60">
        <v>44</v>
      </c>
      <c r="G39" s="62">
        <v>382</v>
      </c>
      <c r="H39" s="62">
        <f>IF(G39&lt;&gt;".",F39+G39,".")</f>
        <v>426</v>
      </c>
      <c r="I39" s="61">
        <f>D39+E39</f>
        <v>3572</v>
      </c>
      <c r="J39" s="60">
        <f>D39+F39</f>
        <v>3549</v>
      </c>
      <c r="K39" s="62">
        <f>IF(H39&lt;&gt;".",D39+H39,".")</f>
        <v>3931</v>
      </c>
      <c r="L39" s="63">
        <f>IF(J39&lt;&gt;0,I39*100/J39,".")</f>
        <v>100.64806987883911</v>
      </c>
      <c r="M39" s="64">
        <f>IF(K39&lt;&gt;".",IF(K39&lt;&gt;0,I39*100/K39,"."),".")</f>
        <v>90.86746374968202</v>
      </c>
      <c r="N39" s="62">
        <f>I39-J39</f>
        <v>23</v>
      </c>
      <c r="O39" s="62">
        <f>IF(K39&lt;&gt;".",I39-K39,".")</f>
        <v>-359</v>
      </c>
      <c r="P39" s="64">
        <f>IF(D38&lt;&gt;0,(D39-D38)*100/D38,".")</f>
        <v>-8.604954367666233</v>
      </c>
      <c r="Q39" s="63">
        <f>IF(I38&lt;&gt;0,(I39-I38)*100/I38,".")</f>
        <v>-7.485107485107485</v>
      </c>
      <c r="R39" s="65">
        <f>IF(AND(J38&lt;&gt;0,J38&lt;&gt;"."),(J39-J38)*100/J38,".")</f>
        <v>-10.829145728643216</v>
      </c>
      <c r="S39" s="65">
        <f>IF(AND(K38&lt;&gt;0,K38&lt;&gt;".",K39&lt;&gt;"."),(K39-K38)*100/K38,".")</f>
        <v>-11.979399910434394</v>
      </c>
    </row>
    <row r="40" spans="2:19" ht="12">
      <c r="B40" s="48"/>
      <c r="C40" s="55">
        <v>2009</v>
      </c>
      <c r="D40" s="60">
        <v>2769</v>
      </c>
      <c r="E40" s="61">
        <v>69</v>
      </c>
      <c r="F40" s="60">
        <v>35</v>
      </c>
      <c r="G40" s="62">
        <v>294</v>
      </c>
      <c r="H40" s="62">
        <f>IF(G40&lt;&gt;".",F40+G40,".")</f>
        <v>329</v>
      </c>
      <c r="I40" s="61">
        <f>D40+E40</f>
        <v>2838</v>
      </c>
      <c r="J40" s="60">
        <f>D40+F40</f>
        <v>2804</v>
      </c>
      <c r="K40" s="62">
        <f>IF(H40&lt;&gt;".",D40+H40,".")</f>
        <v>3098</v>
      </c>
      <c r="L40" s="63">
        <f>IF(J40&lt;&gt;0,I40*100/J40,".")</f>
        <v>101.21255349500713</v>
      </c>
      <c r="M40" s="64">
        <f>IF(K40&lt;&gt;".",IF(K40&lt;&gt;0,I40*100/K40,"."),".")</f>
        <v>91.60748870238864</v>
      </c>
      <c r="N40" s="62">
        <f>I40-J40</f>
        <v>34</v>
      </c>
      <c r="O40" s="62">
        <f>IF(K40&lt;&gt;".",I40-K40,".")</f>
        <v>-260</v>
      </c>
      <c r="P40" s="64">
        <f>IF(D39&lt;&gt;0,(D40-D39)*100/D39,".")</f>
        <v>-20.99857346647646</v>
      </c>
      <c r="Q40" s="63">
        <f>IF(I39&lt;&gt;0,(I40-I39)*100/I39,".")</f>
        <v>-20.548712206047032</v>
      </c>
      <c r="R40" s="65">
        <f>IF(AND(J39&lt;&gt;0,J39&lt;&gt;"."),(J40-J39)*100/J39,".")</f>
        <v>-20.991828684136376</v>
      </c>
      <c r="S40" s="65">
        <f>IF(AND(K39&lt;&gt;0,K39&lt;&gt;".",K40&lt;&gt;"."),(K40-K39)*100/K39,".")</f>
        <v>-21.19053675909438</v>
      </c>
    </row>
    <row r="41" spans="2:19" ht="12">
      <c r="B41" s="48"/>
      <c r="C41" s="55">
        <v>2010</v>
      </c>
      <c r="D41" s="60">
        <v>2221</v>
      </c>
      <c r="E41" s="61">
        <v>81</v>
      </c>
      <c r="F41" s="60">
        <v>63</v>
      </c>
      <c r="G41" s="62">
        <v>222</v>
      </c>
      <c r="H41" s="62">
        <f>IF(G41&lt;&gt;".",F41+G41,".")</f>
        <v>285</v>
      </c>
      <c r="I41" s="61">
        <f>D41+E41</f>
        <v>2302</v>
      </c>
      <c r="J41" s="60">
        <f>D41+F41</f>
        <v>2284</v>
      </c>
      <c r="K41" s="62">
        <f>IF(H41&lt;&gt;".",D41+H41,".")</f>
        <v>2506</v>
      </c>
      <c r="L41" s="63">
        <f>IF(J41&lt;&gt;0,I41*100/J41,".")</f>
        <v>100.78809106830123</v>
      </c>
      <c r="M41" s="64">
        <f>IF(K41&lt;&gt;".",IF(K41&lt;&gt;0,I41*100/K41,"."),".")</f>
        <v>91.85953711093376</v>
      </c>
      <c r="N41" s="62">
        <f>I41-J41</f>
        <v>18</v>
      </c>
      <c r="O41" s="62">
        <f>IF(K41&lt;&gt;".",I41-K41,".")</f>
        <v>-204</v>
      </c>
      <c r="P41" s="64">
        <f>IF(D40&lt;&gt;0,(D41-D40)*100/D40,".")</f>
        <v>-19.790538100397256</v>
      </c>
      <c r="Q41" s="63">
        <f>IF(I40&lt;&gt;0,(I41-I40)*100/I40,".")</f>
        <v>-18.886539816772373</v>
      </c>
      <c r="R41" s="65">
        <f>IF(AND(J40&lt;&gt;0,J40&lt;&gt;"."),(J41-J40)*100/J40,".")</f>
        <v>-18.54493580599144</v>
      </c>
      <c r="S41" s="65">
        <f>IF(AND(K40&lt;&gt;0,K40&lt;&gt;".",K41&lt;&gt;"."),(K41-K40)*100/K40,".")</f>
        <v>-19.109102646868948</v>
      </c>
    </row>
    <row r="42" spans="2:19" ht="18.75" customHeight="1">
      <c r="B42" s="48"/>
      <c r="C42" s="55"/>
      <c r="D42" s="60"/>
      <c r="E42" s="61"/>
      <c r="F42" s="60"/>
      <c r="G42" s="62"/>
      <c r="H42" s="62"/>
      <c r="I42" s="61"/>
      <c r="J42" s="60"/>
      <c r="K42" s="62"/>
      <c r="L42" s="63"/>
      <c r="M42" s="64"/>
      <c r="N42" s="62"/>
      <c r="O42" s="62"/>
      <c r="P42" s="64"/>
      <c r="Q42" s="63"/>
      <c r="R42" s="65"/>
      <c r="S42" s="65"/>
    </row>
    <row r="43" spans="2:19" ht="24" customHeight="1">
      <c r="B43" s="48"/>
      <c r="C43" s="49" t="s">
        <v>53</v>
      </c>
      <c r="D43" s="50"/>
      <c r="E43" s="51"/>
      <c r="F43" s="50"/>
      <c r="G43" s="50"/>
      <c r="H43" s="52"/>
      <c r="I43" s="51"/>
      <c r="J43" s="50"/>
      <c r="K43" s="52"/>
      <c r="L43" s="50"/>
      <c r="M43" s="51"/>
      <c r="N43" s="50"/>
      <c r="O43" s="50"/>
      <c r="P43" s="51"/>
      <c r="Q43" s="50"/>
      <c r="R43" s="53"/>
      <c r="S43" s="53"/>
    </row>
    <row r="44" spans="2:19" ht="5.25" customHeight="1">
      <c r="B44" s="48"/>
      <c r="C44" s="55"/>
      <c r="D44" s="56"/>
      <c r="E44" s="57"/>
      <c r="F44" s="56"/>
      <c r="G44" s="56"/>
      <c r="H44" s="58"/>
      <c r="I44" s="57"/>
      <c r="J44" s="56"/>
      <c r="K44" s="58"/>
      <c r="L44" s="56"/>
      <c r="M44" s="57"/>
      <c r="N44" s="56"/>
      <c r="O44" s="56"/>
      <c r="P44" s="57"/>
      <c r="Q44" s="56"/>
      <c r="R44" s="59"/>
      <c r="S44" s="59"/>
    </row>
    <row r="45" spans="2:19" ht="12">
      <c r="B45" s="48"/>
      <c r="C45" s="55">
        <v>1998</v>
      </c>
      <c r="D45" s="60">
        <v>5245</v>
      </c>
      <c r="E45" s="61">
        <v>32</v>
      </c>
      <c r="F45" s="60">
        <v>269</v>
      </c>
      <c r="G45" s="62" t="s">
        <v>44</v>
      </c>
      <c r="H45" s="62" t="str">
        <f>IF(G45&lt;&gt;".",F45+G45,".")</f>
        <v>.</v>
      </c>
      <c r="I45" s="61">
        <f>D45+E45</f>
        <v>5277</v>
      </c>
      <c r="J45" s="60">
        <f>D45+F45</f>
        <v>5514</v>
      </c>
      <c r="K45" s="62" t="str">
        <f>IF(H45&lt;&gt;".",D45+H45,".")</f>
        <v>.</v>
      </c>
      <c r="L45" s="63">
        <f>IF(J45&lt;&gt;0,I45*100/J45,".")</f>
        <v>95.7018498367791</v>
      </c>
      <c r="M45" s="64" t="str">
        <f>IF(K45&lt;&gt;".",IF(K45&lt;&gt;0,I45*100/K45,"."),".")</f>
        <v>.</v>
      </c>
      <c r="N45" s="62">
        <f>I45-J45</f>
        <v>-237</v>
      </c>
      <c r="O45" s="62" t="str">
        <f>IF(K45&lt;&gt;".",I45-K45,".")</f>
        <v>.</v>
      </c>
      <c r="P45" s="64" t="str">
        <f>IF(D44&lt;&gt;0,(D45-D44)*100/D44,".")</f>
        <v>.</v>
      </c>
      <c r="Q45" s="63" t="str">
        <f>IF(I44&lt;&gt;0,(I45-I44)*100/I44,".")</f>
        <v>.</v>
      </c>
      <c r="R45" s="65" t="str">
        <f>IF(AND(J44&lt;&gt;0,J44&lt;&gt;"."),(J45-J44)*100/J44,".")</f>
        <v>.</v>
      </c>
      <c r="S45" s="65" t="str">
        <f>IF(AND(K44&lt;&gt;0,K44&lt;&gt;".",K45&lt;&gt;"."),(K45-K44)*100/K44,".")</f>
        <v>.</v>
      </c>
    </row>
    <row r="46" spans="2:19" ht="12">
      <c r="B46" s="48"/>
      <c r="C46" s="55">
        <v>1999</v>
      </c>
      <c r="D46" s="60">
        <v>5330</v>
      </c>
      <c r="E46" s="61">
        <v>25</v>
      </c>
      <c r="F46" s="60">
        <v>202</v>
      </c>
      <c r="G46" s="62" t="s">
        <v>44</v>
      </c>
      <c r="H46" s="62" t="str">
        <f>IF(G46&lt;&gt;".",F46+G46,".")</f>
        <v>.</v>
      </c>
      <c r="I46" s="61">
        <f>D46+E46</f>
        <v>5355</v>
      </c>
      <c r="J46" s="60">
        <f>D46+F46</f>
        <v>5532</v>
      </c>
      <c r="K46" s="62" t="str">
        <f>IF(H46&lt;&gt;".",D46+H46,".")</f>
        <v>.</v>
      </c>
      <c r="L46" s="63">
        <f>IF(J46&lt;&gt;0,I46*100/J46,".")</f>
        <v>96.8004338394794</v>
      </c>
      <c r="M46" s="64" t="str">
        <f>IF(K46&lt;&gt;".",IF(K46&lt;&gt;0,I46*100/K46,"."),".")</f>
        <v>.</v>
      </c>
      <c r="N46" s="62">
        <f>I46-J46</f>
        <v>-177</v>
      </c>
      <c r="O46" s="62" t="str">
        <f>IF(K46&lt;&gt;".",I46-K46,".")</f>
        <v>.</v>
      </c>
      <c r="P46" s="64">
        <f>IF(D45&lt;&gt;0,(D46-D45)*100/D45,".")</f>
        <v>1.6205910390848428</v>
      </c>
      <c r="Q46" s="63">
        <f>IF(I45&lt;&gt;0,(I46-I45)*100/I45,".")</f>
        <v>1.4781125639567936</v>
      </c>
      <c r="R46" s="65">
        <f>IF(AND(J45&lt;&gt;0,J45&lt;&gt;"."),(J46-J45)*100/J45,".")</f>
        <v>0.3264417845484222</v>
      </c>
      <c r="S46" s="65" t="str">
        <f>IF(AND(K45&lt;&gt;0,K45&lt;&gt;".",K46&lt;&gt;"."),(K46-K45)*100/K45,".")</f>
        <v>.</v>
      </c>
    </row>
    <row r="47" spans="2:19" ht="12">
      <c r="B47" s="48"/>
      <c r="C47" s="55">
        <v>2000</v>
      </c>
      <c r="D47" s="60">
        <v>5258</v>
      </c>
      <c r="E47" s="61">
        <v>68</v>
      </c>
      <c r="F47" s="60">
        <v>246</v>
      </c>
      <c r="G47" s="62" t="s">
        <v>44</v>
      </c>
      <c r="H47" s="62" t="str">
        <f>IF(G47&lt;&gt;".",F47+G47,".")</f>
        <v>.</v>
      </c>
      <c r="I47" s="61">
        <f>D47+E47</f>
        <v>5326</v>
      </c>
      <c r="J47" s="60">
        <f>D47+F47</f>
        <v>5504</v>
      </c>
      <c r="K47" s="62" t="str">
        <f>IF(H47&lt;&gt;".",D47+H47,".")</f>
        <v>.</v>
      </c>
      <c r="L47" s="63">
        <f>IF(J47&lt;&gt;0,I47*100/J47,".")</f>
        <v>96.76598837209302</v>
      </c>
      <c r="M47" s="64" t="str">
        <f>IF(K47&lt;&gt;".",IF(K47&lt;&gt;0,I47*100/K47,"."),".")</f>
        <v>.</v>
      </c>
      <c r="N47" s="62">
        <f>I47-J47</f>
        <v>-178</v>
      </c>
      <c r="O47" s="62" t="str">
        <f>IF(K47&lt;&gt;".",I47-K47,".")</f>
        <v>.</v>
      </c>
      <c r="P47" s="64">
        <f>IF(D46&lt;&gt;0,(D47-D46)*100/D46,".")</f>
        <v>-1.3508442776735459</v>
      </c>
      <c r="Q47" s="63">
        <f>IF(I46&lt;&gt;0,(I47-I46)*100/I46,".")</f>
        <v>-0.5415499533146592</v>
      </c>
      <c r="R47" s="65">
        <f>IF(AND(J46&lt;&gt;0,J46&lt;&gt;"."),(J47-J46)*100/J46,".")</f>
        <v>-0.5061460592913956</v>
      </c>
      <c r="S47" s="65" t="str">
        <f>IF(AND(K46&lt;&gt;0,K46&lt;&gt;".",K47&lt;&gt;"."),(K47-K46)*100/K46,".")</f>
        <v>.</v>
      </c>
    </row>
    <row r="48" spans="2:19" ht="12">
      <c r="B48" s="48"/>
      <c r="C48" s="55">
        <v>2001</v>
      </c>
      <c r="D48" s="60">
        <v>5065</v>
      </c>
      <c r="E48" s="61">
        <v>56</v>
      </c>
      <c r="F48" s="60">
        <v>262</v>
      </c>
      <c r="G48" s="62" t="s">
        <v>44</v>
      </c>
      <c r="H48" s="62" t="str">
        <f>IF(G48&lt;&gt;".",F48+G48,".")</f>
        <v>.</v>
      </c>
      <c r="I48" s="61">
        <f>D48+E48</f>
        <v>5121</v>
      </c>
      <c r="J48" s="60">
        <f>D48+F48</f>
        <v>5327</v>
      </c>
      <c r="K48" s="62" t="str">
        <f>IF(H48&lt;&gt;".",D48+H48,".")</f>
        <v>.</v>
      </c>
      <c r="L48" s="63">
        <f>IF(J48&lt;&gt;0,I48*100/J48,".")</f>
        <v>96.1329078280458</v>
      </c>
      <c r="M48" s="64" t="str">
        <f>IF(K48&lt;&gt;".",IF(K48&lt;&gt;0,I48*100/K48,"."),".")</f>
        <v>.</v>
      </c>
      <c r="N48" s="62">
        <f>I48-J48</f>
        <v>-206</v>
      </c>
      <c r="O48" s="62" t="str">
        <f>IF(K48&lt;&gt;".",I48-K48,".")</f>
        <v>.</v>
      </c>
      <c r="P48" s="64">
        <f>IF(D47&lt;&gt;0,(D48-D47)*100/D47,".")</f>
        <v>-3.6705971852415367</v>
      </c>
      <c r="Q48" s="63">
        <f>IF(I47&lt;&gt;0,(I48-I47)*100/I47,".")</f>
        <v>-3.8490424333458506</v>
      </c>
      <c r="R48" s="65">
        <f>IF(AND(J47&lt;&gt;0,J47&lt;&gt;"."),(J48-J47)*100/J47,".")</f>
        <v>-3.215843023255814</v>
      </c>
      <c r="S48" s="65" t="str">
        <f>IF(AND(K47&lt;&gt;0,K47&lt;&gt;".",K48&lt;&gt;"."),(K48-K47)*100/K47,".")</f>
        <v>.</v>
      </c>
    </row>
    <row r="49" spans="2:19" ht="12">
      <c r="B49" s="48"/>
      <c r="C49" s="55">
        <v>2002</v>
      </c>
      <c r="D49" s="60">
        <v>4570</v>
      </c>
      <c r="E49" s="61">
        <v>59</v>
      </c>
      <c r="F49" s="60">
        <v>449</v>
      </c>
      <c r="G49" s="62" t="s">
        <v>44</v>
      </c>
      <c r="H49" s="62" t="str">
        <f>IF(G49&lt;&gt;".",F49+G49,".")</f>
        <v>.</v>
      </c>
      <c r="I49" s="61">
        <f>D49+E49</f>
        <v>4629</v>
      </c>
      <c r="J49" s="60">
        <f>D49+F49</f>
        <v>5019</v>
      </c>
      <c r="K49" s="62" t="str">
        <f>IF(H49&lt;&gt;".",D49+H49,".")</f>
        <v>.</v>
      </c>
      <c r="L49" s="63">
        <f>IF(J49&lt;&gt;0,I49*100/J49,".")</f>
        <v>92.22952779438135</v>
      </c>
      <c r="M49" s="64" t="str">
        <f>IF(K49&lt;&gt;".",IF(K49&lt;&gt;0,I49*100/K49,"."),".")</f>
        <v>.</v>
      </c>
      <c r="N49" s="62">
        <f>I49-J49</f>
        <v>-390</v>
      </c>
      <c r="O49" s="62" t="str">
        <f>IF(K49&lt;&gt;".",I49-K49,".")</f>
        <v>.</v>
      </c>
      <c r="P49" s="64">
        <f>IF(D48&lt;&gt;0,(D49-D48)*100/D48,".")</f>
        <v>-9.772951628825272</v>
      </c>
      <c r="Q49" s="63">
        <f>IF(I48&lt;&gt;0,(I49-I48)*100/I48,".")</f>
        <v>-9.607498535442296</v>
      </c>
      <c r="R49" s="65">
        <f>IF(AND(J48&lt;&gt;0,J48&lt;&gt;"."),(J49-J48)*100/J48,".")</f>
        <v>-5.781865965834428</v>
      </c>
      <c r="S49" s="65" t="str">
        <f>IF(AND(K48&lt;&gt;0,K48&lt;&gt;".",K49&lt;&gt;"."),(K49-K48)*100/K48,".")</f>
        <v>.</v>
      </c>
    </row>
    <row r="50" spans="2:19" ht="12">
      <c r="B50" s="48"/>
      <c r="C50" s="55">
        <v>2003</v>
      </c>
      <c r="D50" s="60">
        <v>4511</v>
      </c>
      <c r="E50" s="61">
        <v>58</v>
      </c>
      <c r="F50" s="60">
        <v>565</v>
      </c>
      <c r="G50" s="62" t="s">
        <v>44</v>
      </c>
      <c r="H50" s="62" t="str">
        <f>IF(G50&lt;&gt;".",F50+G50,".")</f>
        <v>.</v>
      </c>
      <c r="I50" s="61">
        <f>D50+E50</f>
        <v>4569</v>
      </c>
      <c r="J50" s="60">
        <f>D50+F50</f>
        <v>5076</v>
      </c>
      <c r="K50" s="62" t="str">
        <f>IF(H50&lt;&gt;".",D50+H50,".")</f>
        <v>.</v>
      </c>
      <c r="L50" s="63">
        <f>IF(J50&lt;&gt;0,I50*100/J50,".")</f>
        <v>90.01182033096927</v>
      </c>
      <c r="M50" s="64" t="str">
        <f>IF(K50&lt;&gt;".",IF(K50&lt;&gt;0,I50*100/K50,"."),".")</f>
        <v>.</v>
      </c>
      <c r="N50" s="62">
        <f>I50-J50</f>
        <v>-507</v>
      </c>
      <c r="O50" s="62" t="str">
        <f>IF(K50&lt;&gt;".",I50-K50,".")</f>
        <v>.</v>
      </c>
      <c r="P50" s="64">
        <f>IF(D49&lt;&gt;0,(D50-D49)*100/D49,".")</f>
        <v>-1.2910284463894968</v>
      </c>
      <c r="Q50" s="63">
        <f>IF(I49&lt;&gt;0,(I50-I49)*100/I49,".")</f>
        <v>-1.2961762799740766</v>
      </c>
      <c r="R50" s="65">
        <f>IF(AND(J49&lt;&gt;0,J49&lt;&gt;"."),(J50-J49)*100/J49,".")</f>
        <v>1.1356843992827257</v>
      </c>
      <c r="S50" s="65" t="str">
        <f>IF(AND(K49&lt;&gt;0,K49&lt;&gt;".",K50&lt;&gt;"."),(K50-K49)*100/K49,".")</f>
        <v>.</v>
      </c>
    </row>
    <row r="51" spans="2:19" ht="12">
      <c r="B51" s="48"/>
      <c r="C51" s="55">
        <v>2004</v>
      </c>
      <c r="D51" s="60">
        <v>4688</v>
      </c>
      <c r="E51" s="61">
        <v>57</v>
      </c>
      <c r="F51" s="60">
        <v>587</v>
      </c>
      <c r="G51" s="62" t="s">
        <v>44</v>
      </c>
      <c r="H51" s="62" t="str">
        <f>IF(G51&lt;&gt;".",F51+G51,".")</f>
        <v>.</v>
      </c>
      <c r="I51" s="61">
        <f>D51+E51</f>
        <v>4745</v>
      </c>
      <c r="J51" s="60">
        <f>D51+F51</f>
        <v>5275</v>
      </c>
      <c r="K51" s="62" t="str">
        <f>IF(H51&lt;&gt;".",D51+H51,".")</f>
        <v>.</v>
      </c>
      <c r="L51" s="63">
        <f>IF(J51&lt;&gt;0,I51*100/J51,".")</f>
        <v>89.95260663507109</v>
      </c>
      <c r="M51" s="64" t="str">
        <f>IF(K51&lt;&gt;".",IF(K51&lt;&gt;0,I51*100/K51,"."),".")</f>
        <v>.</v>
      </c>
      <c r="N51" s="62">
        <f>I51-J51</f>
        <v>-530</v>
      </c>
      <c r="O51" s="62" t="str">
        <f>IF(K51&lt;&gt;".",I51-K51,".")</f>
        <v>.</v>
      </c>
      <c r="P51" s="64">
        <f>IF(D50&lt;&gt;0,(D51-D50)*100/D50,".")</f>
        <v>3.9237419640877853</v>
      </c>
      <c r="Q51" s="63">
        <f>IF(I50&lt;&gt;0,(I51-I50)*100/I50,".")</f>
        <v>3.8520463996498138</v>
      </c>
      <c r="R51" s="65">
        <f>IF(AND(J50&lt;&gt;0,J50&lt;&gt;"."),(J51-J50)*100/J50,".")</f>
        <v>3.9204097714736013</v>
      </c>
      <c r="S51" s="65" t="str">
        <f>IF(AND(K50&lt;&gt;0,K50&lt;&gt;".",K51&lt;&gt;"."),(K51-K50)*100/K50,".")</f>
        <v>.</v>
      </c>
    </row>
    <row r="52" spans="2:19" ht="12">
      <c r="B52" s="48"/>
      <c r="C52" s="55">
        <v>2005</v>
      </c>
      <c r="D52" s="60">
        <v>4279</v>
      </c>
      <c r="E52" s="61">
        <v>27</v>
      </c>
      <c r="F52" s="60">
        <v>204</v>
      </c>
      <c r="G52" s="62" t="s">
        <v>44</v>
      </c>
      <c r="H52" s="62" t="str">
        <f>IF(G52&lt;&gt;".",F52+G52,".")</f>
        <v>.</v>
      </c>
      <c r="I52" s="61">
        <f>D52+E52</f>
        <v>4306</v>
      </c>
      <c r="J52" s="60">
        <f>D52+F52</f>
        <v>4483</v>
      </c>
      <c r="K52" s="62" t="str">
        <f>IF(H52&lt;&gt;".",D52+H52,".")</f>
        <v>.</v>
      </c>
      <c r="L52" s="63">
        <f>IF(J52&lt;&gt;0,I52*100/J52,".")</f>
        <v>96.05175105955833</v>
      </c>
      <c r="M52" s="64" t="str">
        <f>IF(K52&lt;&gt;".",IF(K52&lt;&gt;0,I52*100/K52,"."),".")</f>
        <v>.</v>
      </c>
      <c r="N52" s="62">
        <f>I52-J52</f>
        <v>-177</v>
      </c>
      <c r="O52" s="62" t="str">
        <f>IF(K52&lt;&gt;".",I52-K52,".")</f>
        <v>.</v>
      </c>
      <c r="P52" s="64">
        <f>IF(D51&lt;&gt;0,(D52-D51)*100/D51,".")</f>
        <v>-8.724402730375427</v>
      </c>
      <c r="Q52" s="63">
        <f>IF(I51&lt;&gt;0,(I52-I51)*100/I51,".")</f>
        <v>-9.251844046364594</v>
      </c>
      <c r="R52" s="65">
        <f>IF(AND(J51&lt;&gt;0,J51&lt;&gt;"."),(J52-J51)*100/J51,".")</f>
        <v>-15.014218009478673</v>
      </c>
      <c r="S52" s="65" t="str">
        <f>IF(AND(K51&lt;&gt;0,K51&lt;&gt;".",K52&lt;&gt;"."),(K52-K51)*100/K51,".")</f>
        <v>.</v>
      </c>
    </row>
    <row r="53" spans="2:19" ht="12">
      <c r="B53" s="48"/>
      <c r="C53" s="55">
        <v>2006</v>
      </c>
      <c r="D53" s="60">
        <v>4465</v>
      </c>
      <c r="E53" s="61">
        <v>15</v>
      </c>
      <c r="F53" s="60">
        <v>306</v>
      </c>
      <c r="G53" s="62" t="s">
        <v>44</v>
      </c>
      <c r="H53" s="62" t="str">
        <f>IF(G53&lt;&gt;".",F53+G53,".")</f>
        <v>.</v>
      </c>
      <c r="I53" s="61">
        <f>D53+E53</f>
        <v>4480</v>
      </c>
      <c r="J53" s="60">
        <f>D53+F53</f>
        <v>4771</v>
      </c>
      <c r="K53" s="62" t="str">
        <f>IF(H53&lt;&gt;".",D53+H53,".")</f>
        <v>.</v>
      </c>
      <c r="L53" s="63">
        <f>IF(J53&lt;&gt;0,I53*100/J53,".")</f>
        <v>93.90064975896038</v>
      </c>
      <c r="M53" s="64" t="str">
        <f>IF(K53&lt;&gt;".",IF(K53&lt;&gt;0,I53*100/K53,"."),".")</f>
        <v>.</v>
      </c>
      <c r="N53" s="62">
        <f>I53-J53</f>
        <v>-291</v>
      </c>
      <c r="O53" s="62" t="str">
        <f>IF(K53&lt;&gt;".",I53-K53,".")</f>
        <v>.</v>
      </c>
      <c r="P53" s="64">
        <f>IF(D52&lt;&gt;0,(D53-D52)*100/D52,".")</f>
        <v>4.346810002336994</v>
      </c>
      <c r="Q53" s="63">
        <f>IF(I52&lt;&gt;0,(I53-I52)*100/I52,".")</f>
        <v>4.040873200185787</v>
      </c>
      <c r="R53" s="65">
        <f>IF(AND(J52&lt;&gt;0,J52&lt;&gt;"."),(J53-J52)*100/J52,".")</f>
        <v>6.424269462413562</v>
      </c>
      <c r="S53" s="65" t="str">
        <f>IF(AND(K52&lt;&gt;0,K52&lt;&gt;".",K53&lt;&gt;"."),(K53-K52)*100/K52,".")</f>
        <v>.</v>
      </c>
    </row>
    <row r="54" spans="2:19" ht="12">
      <c r="B54" s="48"/>
      <c r="C54" s="55">
        <v>2007</v>
      </c>
      <c r="D54" s="60">
        <v>4528</v>
      </c>
      <c r="E54" s="61">
        <v>80</v>
      </c>
      <c r="F54" s="60">
        <v>241</v>
      </c>
      <c r="G54" s="62">
        <v>290</v>
      </c>
      <c r="H54" s="62">
        <f>IF(G54&lt;&gt;".",F54+G54,".")</f>
        <v>531</v>
      </c>
      <c r="I54" s="61">
        <f>D54+E54</f>
        <v>4608</v>
      </c>
      <c r="J54" s="60">
        <f>D54+F54</f>
        <v>4769</v>
      </c>
      <c r="K54" s="62">
        <f>IF(H54&lt;&gt;".",D54+H54,".")</f>
        <v>5059</v>
      </c>
      <c r="L54" s="63">
        <f>IF(J54&lt;&gt;0,I54*100/J54,".")</f>
        <v>96.62403019500944</v>
      </c>
      <c r="M54" s="64">
        <f>IF(K54&lt;&gt;".",IF(K54&lt;&gt;0,I54*100/K54,"."),".")</f>
        <v>91.08519470251038</v>
      </c>
      <c r="N54" s="62">
        <f>I54-J54</f>
        <v>-161</v>
      </c>
      <c r="O54" s="62">
        <f>IF(K54&lt;&gt;".",I54-K54,".")</f>
        <v>-451</v>
      </c>
      <c r="P54" s="64">
        <f>IF(D53&lt;&gt;0,(D54-D53)*100/D53,".")</f>
        <v>1.4109742441209407</v>
      </c>
      <c r="Q54" s="63">
        <f>IF(I53&lt;&gt;0,(I54-I53)*100/I53,".")</f>
        <v>2.857142857142857</v>
      </c>
      <c r="R54" s="65">
        <f>IF(AND(J53&lt;&gt;0,J53&lt;&gt;"."),(J54-J53)*100/J53,".")</f>
        <v>-0.04191993292810731</v>
      </c>
      <c r="S54" s="65" t="str">
        <f>IF(AND(K53&lt;&gt;0,K53&lt;&gt;".",K54&lt;&gt;"."),(K54-K53)*100/K53,".")</f>
        <v>.</v>
      </c>
    </row>
    <row r="55" spans="2:19" ht="12">
      <c r="B55" s="48"/>
      <c r="C55" s="55">
        <v>2008</v>
      </c>
      <c r="D55" s="60">
        <v>3973</v>
      </c>
      <c r="E55" s="61">
        <v>48</v>
      </c>
      <c r="F55" s="60">
        <v>140</v>
      </c>
      <c r="G55" s="62">
        <v>111</v>
      </c>
      <c r="H55" s="62">
        <f>IF(G55&lt;&gt;".",F55+G55,".")</f>
        <v>251</v>
      </c>
      <c r="I55" s="61">
        <f>D55+E55</f>
        <v>4021</v>
      </c>
      <c r="J55" s="60">
        <f>D55+F55</f>
        <v>4113</v>
      </c>
      <c r="K55" s="62">
        <f>IF(H55&lt;&gt;".",D55+H55,".")</f>
        <v>4224</v>
      </c>
      <c r="L55" s="63">
        <f>IF(J55&lt;&gt;0,I55*100/J55,".")</f>
        <v>97.76318988572818</v>
      </c>
      <c r="M55" s="64">
        <f>IF(K55&lt;&gt;".",IF(K55&lt;&gt;0,I55*100/K55,"."),".")</f>
        <v>95.19412878787878</v>
      </c>
      <c r="N55" s="62">
        <f>I55-J55</f>
        <v>-92</v>
      </c>
      <c r="O55" s="62">
        <f>IF(K55&lt;&gt;".",I55-K55,".")</f>
        <v>-203</v>
      </c>
      <c r="P55" s="64">
        <f>IF(D54&lt;&gt;0,(D55-D54)*100/D54,".")</f>
        <v>-12.257067137809187</v>
      </c>
      <c r="Q55" s="63">
        <f>IF(I54&lt;&gt;0,(I55-I54)*100/I54,".")</f>
        <v>-12.738715277777779</v>
      </c>
      <c r="R55" s="65">
        <f>IF(AND(J54&lt;&gt;0,J54&lt;&gt;"."),(J55-J54)*100/J54,".")</f>
        <v>-13.755504298595094</v>
      </c>
      <c r="S55" s="65">
        <f>IF(AND(K54&lt;&gt;0,K54&lt;&gt;".",K55&lt;&gt;"."),(K55-K54)*100/K54,".")</f>
        <v>-16.50523818936549</v>
      </c>
    </row>
    <row r="56" spans="2:19" ht="12">
      <c r="B56" s="48"/>
      <c r="C56" s="55">
        <v>2009</v>
      </c>
      <c r="D56" s="60">
        <v>3349</v>
      </c>
      <c r="E56" s="61">
        <v>33</v>
      </c>
      <c r="F56" s="60">
        <v>73</v>
      </c>
      <c r="G56" s="62">
        <v>92</v>
      </c>
      <c r="H56" s="62">
        <f>IF(G56&lt;&gt;".",F56+G56,".")</f>
        <v>165</v>
      </c>
      <c r="I56" s="61">
        <f>D56+E56</f>
        <v>3382</v>
      </c>
      <c r="J56" s="60">
        <f>D56+F56</f>
        <v>3422</v>
      </c>
      <c r="K56" s="62">
        <f>IF(H56&lt;&gt;".",D56+H56,".")</f>
        <v>3514</v>
      </c>
      <c r="L56" s="63">
        <f>IF(J56&lt;&gt;0,I56*100/J56,".")</f>
        <v>98.83109292811221</v>
      </c>
      <c r="M56" s="64">
        <f>IF(K56&lt;&gt;".",IF(K56&lt;&gt;0,I56*100/K56,"."),".")</f>
        <v>96.2435970404098</v>
      </c>
      <c r="N56" s="62">
        <f>I56-J56</f>
        <v>-40</v>
      </c>
      <c r="O56" s="62">
        <f>IF(K56&lt;&gt;".",I56-K56,".")</f>
        <v>-132</v>
      </c>
      <c r="P56" s="64">
        <f>IF(D55&lt;&gt;0,(D56-D55)*100/D55,".")</f>
        <v>-15.706015605336018</v>
      </c>
      <c r="Q56" s="63">
        <f>IF(I55&lt;&gt;0,(I56-I55)*100/I55,".")</f>
        <v>-15.891569261377766</v>
      </c>
      <c r="R56" s="65">
        <f>IF(AND(J55&lt;&gt;0,J55&lt;&gt;"."),(J56-J55)*100/J55,".")</f>
        <v>-16.800389010454655</v>
      </c>
      <c r="S56" s="65">
        <f>IF(AND(K55&lt;&gt;0,K55&lt;&gt;".",K56&lt;&gt;"."),(K56-K55)*100/K55,".")</f>
        <v>-16.80871212121212</v>
      </c>
    </row>
    <row r="57" spans="2:19" ht="12">
      <c r="B57" s="48"/>
      <c r="C57" s="55">
        <v>2010</v>
      </c>
      <c r="D57" s="60">
        <v>2920</v>
      </c>
      <c r="E57" s="61">
        <v>113</v>
      </c>
      <c r="F57" s="60">
        <v>68</v>
      </c>
      <c r="G57" s="62">
        <v>93</v>
      </c>
      <c r="H57" s="62">
        <f>IF(G57&lt;&gt;".",F57+G57,".")</f>
        <v>161</v>
      </c>
      <c r="I57" s="61">
        <f>D57+E57</f>
        <v>3033</v>
      </c>
      <c r="J57" s="60">
        <f>D57+F57</f>
        <v>2988</v>
      </c>
      <c r="K57" s="62">
        <f>IF(H57&lt;&gt;".",D57+H57,".")</f>
        <v>3081</v>
      </c>
      <c r="L57" s="63">
        <f>IF(J57&lt;&gt;0,I57*100/J57,".")</f>
        <v>101.50602409638554</v>
      </c>
      <c r="M57" s="64">
        <f>IF(K57&lt;&gt;".",IF(K57&lt;&gt;0,I57*100/K57,"."),".")</f>
        <v>98.44206426484908</v>
      </c>
      <c r="N57" s="62">
        <f>I57-J57</f>
        <v>45</v>
      </c>
      <c r="O57" s="62">
        <f>IF(K57&lt;&gt;".",I57-K57,".")</f>
        <v>-48</v>
      </c>
      <c r="P57" s="64">
        <f>IF(D56&lt;&gt;0,(D57-D56)*100/D56,".")</f>
        <v>-12.80979396834876</v>
      </c>
      <c r="Q57" s="63">
        <f>IF(I56&lt;&gt;0,(I57-I56)*100/I56,".")</f>
        <v>-10.319337670017742</v>
      </c>
      <c r="R57" s="65">
        <f>IF(AND(J56&lt;&gt;0,J56&lt;&gt;"."),(J57-J56)*100/J56,".")</f>
        <v>-12.682641729982466</v>
      </c>
      <c r="S57" s="65">
        <f>IF(AND(K56&lt;&gt;0,K56&lt;&gt;".",K57&lt;&gt;"."),(K57-K56)*100/K56,".")</f>
        <v>-12.32214001138304</v>
      </c>
    </row>
    <row r="58" spans="2:19" ht="18.75" customHeight="1">
      <c r="B58" s="48"/>
      <c r="C58" s="55"/>
      <c r="D58" s="60"/>
      <c r="E58" s="61"/>
      <c r="F58" s="60"/>
      <c r="G58" s="62"/>
      <c r="H58" s="62"/>
      <c r="I58" s="61"/>
      <c r="J58" s="60"/>
      <c r="K58" s="62"/>
      <c r="L58" s="63"/>
      <c r="M58" s="64"/>
      <c r="N58" s="62"/>
      <c r="O58" s="62"/>
      <c r="P58" s="64"/>
      <c r="Q58" s="63"/>
      <c r="R58" s="65"/>
      <c r="S58" s="65"/>
    </row>
    <row r="59" spans="2:19" ht="24" customHeight="1">
      <c r="B59" s="48"/>
      <c r="C59" s="49" t="s">
        <v>54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1998</v>
      </c>
      <c r="D61" s="60">
        <v>5020</v>
      </c>
      <c r="E61" s="61">
        <v>41</v>
      </c>
      <c r="F61" s="60">
        <v>275</v>
      </c>
      <c r="G61" s="62" t="s">
        <v>44</v>
      </c>
      <c r="H61" s="62" t="str">
        <f>IF(G61&lt;&gt;".",F61+G61,".")</f>
        <v>.</v>
      </c>
      <c r="I61" s="61">
        <f>D61+E61</f>
        <v>5061</v>
      </c>
      <c r="J61" s="60">
        <f>D61+F61</f>
        <v>5295</v>
      </c>
      <c r="K61" s="62" t="str">
        <f>IF(H61&lt;&gt;".",D61+H61,".")</f>
        <v>.</v>
      </c>
      <c r="L61" s="63">
        <f>IF(J61&lt;&gt;0,I61*100/J61,".")</f>
        <v>95.58073654390935</v>
      </c>
      <c r="M61" s="64" t="str">
        <f>IF(K61&lt;&gt;".",IF(K61&lt;&gt;0,I61*100/K61,"."),".")</f>
        <v>.</v>
      </c>
      <c r="N61" s="62">
        <f>I61-J61</f>
        <v>-234</v>
      </c>
      <c r="O61" s="62" t="str">
        <f>IF(K61&lt;&gt;".",I61-K61,".")</f>
        <v>.</v>
      </c>
      <c r="P61" s="64" t="str">
        <f>IF(D60&lt;&gt;0,(D61-D60)*100/D60,".")</f>
        <v>.</v>
      </c>
      <c r="Q61" s="63" t="str">
        <f>IF(I60&lt;&gt;0,(I61-I60)*100/I60,".")</f>
        <v>.</v>
      </c>
      <c r="R61" s="65" t="str">
        <f>IF(AND(J60&lt;&gt;0,J60&lt;&gt;"."),(J61-J60)*100/J60,".")</f>
        <v>.</v>
      </c>
      <c r="S61" s="65" t="str">
        <f>IF(AND(K60&lt;&gt;0,K60&lt;&gt;".",K61&lt;&gt;"."),(K61-K60)*100/K60,".")</f>
        <v>.</v>
      </c>
    </row>
    <row r="62" spans="2:19" ht="12">
      <c r="B62" s="48"/>
      <c r="C62" s="55">
        <v>1999</v>
      </c>
      <c r="D62" s="60">
        <v>5106</v>
      </c>
      <c r="E62" s="61">
        <v>50</v>
      </c>
      <c r="F62" s="60">
        <v>329</v>
      </c>
      <c r="G62" s="62" t="s">
        <v>44</v>
      </c>
      <c r="H62" s="62" t="str">
        <f>IF(G62&lt;&gt;".",F62+G62,".")</f>
        <v>.</v>
      </c>
      <c r="I62" s="61">
        <f>D62+E62</f>
        <v>5156</v>
      </c>
      <c r="J62" s="60">
        <f>D62+F62</f>
        <v>5435</v>
      </c>
      <c r="K62" s="62" t="str">
        <f>IF(H62&lt;&gt;".",D62+H62,".")</f>
        <v>.</v>
      </c>
      <c r="L62" s="63">
        <f>IF(J62&lt;&gt;0,I62*100/J62,".")</f>
        <v>94.86660533578657</v>
      </c>
      <c r="M62" s="64" t="str">
        <f>IF(K62&lt;&gt;".",IF(K62&lt;&gt;0,I62*100/K62,"."),".")</f>
        <v>.</v>
      </c>
      <c r="N62" s="62">
        <f>I62-J62</f>
        <v>-279</v>
      </c>
      <c r="O62" s="62" t="str">
        <f>IF(K62&lt;&gt;".",I62-K62,".")</f>
        <v>.</v>
      </c>
      <c r="P62" s="64">
        <f>IF(D61&lt;&gt;0,(D62-D61)*100/D61,".")</f>
        <v>1.7131474103585658</v>
      </c>
      <c r="Q62" s="63">
        <f>IF(I61&lt;&gt;0,(I62-I61)*100/I61,".")</f>
        <v>1.8770993874728314</v>
      </c>
      <c r="R62" s="65">
        <f>IF(AND(J61&lt;&gt;0,J61&lt;&gt;"."),(J62-J61)*100/J61,".")</f>
        <v>2.644003777148253</v>
      </c>
      <c r="S62" s="65" t="str">
        <f>IF(AND(K61&lt;&gt;0,K61&lt;&gt;".",K62&lt;&gt;"."),(K62-K61)*100/K61,".")</f>
        <v>.</v>
      </c>
    </row>
    <row r="63" spans="2:19" ht="12">
      <c r="B63" s="48"/>
      <c r="C63" s="55">
        <v>2000</v>
      </c>
      <c r="D63" s="60">
        <v>4830</v>
      </c>
      <c r="E63" s="61">
        <v>52</v>
      </c>
      <c r="F63" s="60">
        <v>402</v>
      </c>
      <c r="G63" s="62" t="s">
        <v>44</v>
      </c>
      <c r="H63" s="62" t="str">
        <f>IF(G63&lt;&gt;".",F63+G63,".")</f>
        <v>.</v>
      </c>
      <c r="I63" s="61">
        <f>D63+E63</f>
        <v>4882</v>
      </c>
      <c r="J63" s="60">
        <f>D63+F63</f>
        <v>5232</v>
      </c>
      <c r="K63" s="62" t="str">
        <f>IF(H63&lt;&gt;".",D63+H63,".")</f>
        <v>.</v>
      </c>
      <c r="L63" s="63">
        <f>IF(J63&lt;&gt;0,I63*100/J63,".")</f>
        <v>93.31039755351682</v>
      </c>
      <c r="M63" s="64" t="str">
        <f>IF(K63&lt;&gt;".",IF(K63&lt;&gt;0,I63*100/K63,"."),".")</f>
        <v>.</v>
      </c>
      <c r="N63" s="62">
        <f>I63-J63</f>
        <v>-350</v>
      </c>
      <c r="O63" s="62" t="str">
        <f>IF(K63&lt;&gt;".",I63-K63,".")</f>
        <v>.</v>
      </c>
      <c r="P63" s="64">
        <f>IF(D62&lt;&gt;0,(D63-D62)*100/D62,".")</f>
        <v>-5.405405405405405</v>
      </c>
      <c r="Q63" s="63">
        <f>IF(I62&lt;&gt;0,(I63-I62)*100/I62,".")</f>
        <v>-5.314197051978278</v>
      </c>
      <c r="R63" s="65">
        <f>IF(AND(J62&lt;&gt;0,J62&lt;&gt;"."),(J63-J62)*100/J62,".")</f>
        <v>-3.735050597976081</v>
      </c>
      <c r="S63" s="65" t="str">
        <f>IF(AND(K62&lt;&gt;0,K62&lt;&gt;".",K63&lt;&gt;"."),(K63-K62)*100/K62,".")</f>
        <v>.</v>
      </c>
    </row>
    <row r="64" spans="2:19" ht="12">
      <c r="B64" s="48"/>
      <c r="C64" s="55">
        <v>2001</v>
      </c>
      <c r="D64" s="60">
        <v>4692</v>
      </c>
      <c r="E64" s="61">
        <v>91</v>
      </c>
      <c r="F64" s="60">
        <v>379</v>
      </c>
      <c r="G64" s="62" t="s">
        <v>44</v>
      </c>
      <c r="H64" s="62" t="str">
        <f>IF(G64&lt;&gt;".",F64+G64,".")</f>
        <v>.</v>
      </c>
      <c r="I64" s="61">
        <f>D64+E64</f>
        <v>4783</v>
      </c>
      <c r="J64" s="60">
        <f>D64+F64</f>
        <v>5071</v>
      </c>
      <c r="K64" s="62" t="str">
        <f>IF(H64&lt;&gt;".",D64+H64,".")</f>
        <v>.</v>
      </c>
      <c r="L64" s="63">
        <f>IF(J64&lt;&gt;0,I64*100/J64,".")</f>
        <v>94.32064681522382</v>
      </c>
      <c r="M64" s="64" t="str">
        <f>IF(K64&lt;&gt;".",IF(K64&lt;&gt;0,I64*100/K64,"."),".")</f>
        <v>.</v>
      </c>
      <c r="N64" s="62">
        <f>I64-J64</f>
        <v>-288</v>
      </c>
      <c r="O64" s="62" t="str">
        <f>IF(K64&lt;&gt;".",I64-K64,".")</f>
        <v>.</v>
      </c>
      <c r="P64" s="64">
        <f>IF(D63&lt;&gt;0,(D64-D63)*100/D63,".")</f>
        <v>-2.857142857142857</v>
      </c>
      <c r="Q64" s="63">
        <f>IF(I63&lt;&gt;0,(I64-I63)*100/I63,".")</f>
        <v>-2.0278574354772636</v>
      </c>
      <c r="R64" s="65">
        <f>IF(AND(J63&lt;&gt;0,J63&lt;&gt;"."),(J64-J63)*100/J63,".")</f>
        <v>-3.077217125382263</v>
      </c>
      <c r="S64" s="65" t="str">
        <f>IF(AND(K63&lt;&gt;0,K63&lt;&gt;".",K64&lt;&gt;"."),(K64-K63)*100/K63,".")</f>
        <v>.</v>
      </c>
    </row>
    <row r="65" spans="2:19" ht="12">
      <c r="B65" s="48"/>
      <c r="C65" s="55">
        <v>2002</v>
      </c>
      <c r="D65" s="60">
        <v>4262</v>
      </c>
      <c r="E65" s="61">
        <v>59</v>
      </c>
      <c r="F65" s="60">
        <v>694</v>
      </c>
      <c r="G65" s="62" t="s">
        <v>44</v>
      </c>
      <c r="H65" s="62" t="str">
        <f>IF(G65&lt;&gt;".",F65+G65,".")</f>
        <v>.</v>
      </c>
      <c r="I65" s="61">
        <f>D65+E65</f>
        <v>4321</v>
      </c>
      <c r="J65" s="60">
        <f>D65+F65</f>
        <v>4956</v>
      </c>
      <c r="K65" s="62" t="str">
        <f>IF(H65&lt;&gt;".",D65+H65,".")</f>
        <v>.</v>
      </c>
      <c r="L65" s="63">
        <f>IF(J65&lt;&gt;0,I65*100/J65,".")</f>
        <v>87.18724778046811</v>
      </c>
      <c r="M65" s="64" t="str">
        <f>IF(K65&lt;&gt;".",IF(K65&lt;&gt;0,I65*100/K65,"."),".")</f>
        <v>.</v>
      </c>
      <c r="N65" s="62">
        <f>I65-J65</f>
        <v>-635</v>
      </c>
      <c r="O65" s="62" t="str">
        <f>IF(K65&lt;&gt;".",I65-K65,".")</f>
        <v>.</v>
      </c>
      <c r="P65" s="64">
        <f>IF(D64&lt;&gt;0,(D65-D64)*100/D64,".")</f>
        <v>-9.16453537936914</v>
      </c>
      <c r="Q65" s="63">
        <f>IF(I64&lt;&gt;0,(I65-I64)*100/I64,".")</f>
        <v>-9.659209701024462</v>
      </c>
      <c r="R65" s="65">
        <f>IF(AND(J64&lt;&gt;0,J64&lt;&gt;"."),(J65-J64)*100/J64,".")</f>
        <v>-2.2677972786432656</v>
      </c>
      <c r="S65" s="65" t="str">
        <f>IF(AND(K64&lt;&gt;0,K64&lt;&gt;".",K65&lt;&gt;"."),(K65-K64)*100/K64,".")</f>
        <v>.</v>
      </c>
    </row>
    <row r="66" spans="2:19" ht="12">
      <c r="B66" s="48"/>
      <c r="C66" s="55">
        <v>2003</v>
      </c>
      <c r="D66" s="60">
        <v>4559</v>
      </c>
      <c r="E66" s="61">
        <v>45</v>
      </c>
      <c r="F66" s="60">
        <v>503</v>
      </c>
      <c r="G66" s="62" t="s">
        <v>44</v>
      </c>
      <c r="H66" s="62" t="str">
        <f>IF(G66&lt;&gt;".",F66+G66,".")</f>
        <v>.</v>
      </c>
      <c r="I66" s="61">
        <f>D66+E66</f>
        <v>4604</v>
      </c>
      <c r="J66" s="60">
        <f>D66+F66</f>
        <v>5062</v>
      </c>
      <c r="K66" s="62" t="str">
        <f>IF(H66&lt;&gt;".",D66+H66,".")</f>
        <v>.</v>
      </c>
      <c r="L66" s="63">
        <f>IF(J66&lt;&gt;0,I66*100/J66,".")</f>
        <v>90.95219280916633</v>
      </c>
      <c r="M66" s="64" t="str">
        <f>IF(K66&lt;&gt;".",IF(K66&lt;&gt;0,I66*100/K66,"."),".")</f>
        <v>.</v>
      </c>
      <c r="N66" s="62">
        <f>I66-J66</f>
        <v>-458</v>
      </c>
      <c r="O66" s="62" t="str">
        <f>IF(K66&lt;&gt;".",I66-K66,".")</f>
        <v>.</v>
      </c>
      <c r="P66" s="64">
        <f>IF(D65&lt;&gt;0,(D66-D65)*100/D65,".")</f>
        <v>6.9685593618019706</v>
      </c>
      <c r="Q66" s="63">
        <f>IF(I65&lt;&gt;0,(I66-I65)*100/I65,".")</f>
        <v>6.549409858828975</v>
      </c>
      <c r="R66" s="65">
        <f>IF(AND(J65&lt;&gt;0,J65&lt;&gt;"."),(J66-J65)*100/J65,".")</f>
        <v>2.138821630347054</v>
      </c>
      <c r="S66" s="65" t="str">
        <f>IF(AND(K65&lt;&gt;0,K65&lt;&gt;".",K66&lt;&gt;"."),(K66-K65)*100/K65,".")</f>
        <v>.</v>
      </c>
    </row>
    <row r="67" spans="2:19" ht="12">
      <c r="B67" s="48"/>
      <c r="C67" s="55">
        <v>2004</v>
      </c>
      <c r="D67" s="60">
        <v>4306</v>
      </c>
      <c r="E67" s="61">
        <v>22</v>
      </c>
      <c r="F67" s="60">
        <v>645</v>
      </c>
      <c r="G67" s="62" t="s">
        <v>44</v>
      </c>
      <c r="H67" s="62" t="str">
        <f>IF(G67&lt;&gt;".",F67+G67,".")</f>
        <v>.</v>
      </c>
      <c r="I67" s="61">
        <f>D67+E67</f>
        <v>4328</v>
      </c>
      <c r="J67" s="60">
        <f>D67+F67</f>
        <v>4951</v>
      </c>
      <c r="K67" s="62" t="str">
        <f>IF(H67&lt;&gt;".",D67+H67,".")</f>
        <v>.</v>
      </c>
      <c r="L67" s="63">
        <f>IF(J67&lt;&gt;0,I67*100/J67,".")</f>
        <v>87.41668349828318</v>
      </c>
      <c r="M67" s="64" t="str">
        <f>IF(K67&lt;&gt;".",IF(K67&lt;&gt;0,I67*100/K67,"."),".")</f>
        <v>.</v>
      </c>
      <c r="N67" s="62">
        <f>I67-J67</f>
        <v>-623</v>
      </c>
      <c r="O67" s="62" t="str">
        <f>IF(K67&lt;&gt;".",I67-K67,".")</f>
        <v>.</v>
      </c>
      <c r="P67" s="64">
        <f>IF(D66&lt;&gt;0,(D67-D66)*100/D66,".")</f>
        <v>-5.5494626014476856</v>
      </c>
      <c r="Q67" s="63">
        <f>IF(I66&lt;&gt;0,(I67-I66)*100/I66,".")</f>
        <v>-5.994787141615986</v>
      </c>
      <c r="R67" s="65">
        <f>IF(AND(J66&lt;&gt;0,J66&lt;&gt;"."),(J67-J66)*100/J66,".")</f>
        <v>-2.192809166337416</v>
      </c>
      <c r="S67" s="65" t="str">
        <f>IF(AND(K66&lt;&gt;0,K66&lt;&gt;".",K67&lt;&gt;"."),(K67-K66)*100/K66,".")</f>
        <v>.</v>
      </c>
    </row>
    <row r="68" spans="2:19" ht="12">
      <c r="B68" s="48"/>
      <c r="C68" s="55">
        <v>2005</v>
      </c>
      <c r="D68" s="60">
        <v>4221</v>
      </c>
      <c r="E68" s="61">
        <v>29</v>
      </c>
      <c r="F68" s="60">
        <v>366</v>
      </c>
      <c r="G68" s="62" t="s">
        <v>44</v>
      </c>
      <c r="H68" s="62" t="str">
        <f>IF(G68&lt;&gt;".",F68+G68,".")</f>
        <v>.</v>
      </c>
      <c r="I68" s="61">
        <f>D68+E68</f>
        <v>4250</v>
      </c>
      <c r="J68" s="60">
        <f>D68+F68</f>
        <v>4587</v>
      </c>
      <c r="K68" s="62" t="str">
        <f>IF(H68&lt;&gt;".",D68+H68,".")</f>
        <v>.</v>
      </c>
      <c r="L68" s="63">
        <f>IF(J68&lt;&gt;0,I68*100/J68,".")</f>
        <v>92.65315020710705</v>
      </c>
      <c r="M68" s="64" t="str">
        <f>IF(K68&lt;&gt;".",IF(K68&lt;&gt;0,I68*100/K68,"."),".")</f>
        <v>.</v>
      </c>
      <c r="N68" s="62">
        <f>I68-J68</f>
        <v>-337</v>
      </c>
      <c r="O68" s="62" t="str">
        <f>IF(K68&lt;&gt;".",I68-K68,".")</f>
        <v>.</v>
      </c>
      <c r="P68" s="64">
        <f>IF(D67&lt;&gt;0,(D68-D67)*100/D67,".")</f>
        <v>-1.9739897816999536</v>
      </c>
      <c r="Q68" s="63">
        <f>IF(I67&lt;&gt;0,(I68-I67)*100/I67,".")</f>
        <v>-1.8022181146025877</v>
      </c>
      <c r="R68" s="65">
        <f>IF(AND(J67&lt;&gt;0,J67&lt;&gt;"."),(J68-J67)*100/J67,".")</f>
        <v>-7.352050090890729</v>
      </c>
      <c r="S68" s="65" t="str">
        <f>IF(AND(K67&lt;&gt;0,K67&lt;&gt;".",K68&lt;&gt;"."),(K68-K67)*100/K67,".")</f>
        <v>.</v>
      </c>
    </row>
    <row r="69" spans="2:19" ht="12">
      <c r="B69" s="48"/>
      <c r="C69" s="55">
        <v>2006</v>
      </c>
      <c r="D69" s="60">
        <v>4164</v>
      </c>
      <c r="E69" s="61">
        <v>40</v>
      </c>
      <c r="F69" s="60">
        <v>421</v>
      </c>
      <c r="G69" s="62" t="s">
        <v>44</v>
      </c>
      <c r="H69" s="62" t="str">
        <f>IF(G69&lt;&gt;".",F69+G69,".")</f>
        <v>.</v>
      </c>
      <c r="I69" s="61">
        <f>D69+E69</f>
        <v>4204</v>
      </c>
      <c r="J69" s="60">
        <f>D69+F69</f>
        <v>4585</v>
      </c>
      <c r="K69" s="62" t="str">
        <f>IF(H69&lt;&gt;".",D69+H69,".")</f>
        <v>.</v>
      </c>
      <c r="L69" s="63">
        <f>IF(J69&lt;&gt;0,I69*100/J69,".")</f>
        <v>91.69029443838605</v>
      </c>
      <c r="M69" s="64" t="str">
        <f>IF(K69&lt;&gt;".",IF(K69&lt;&gt;0,I69*100/K69,"."),".")</f>
        <v>.</v>
      </c>
      <c r="N69" s="62">
        <f>I69-J69</f>
        <v>-381</v>
      </c>
      <c r="O69" s="62" t="str">
        <f>IF(K69&lt;&gt;".",I69-K69,".")</f>
        <v>.</v>
      </c>
      <c r="P69" s="64">
        <f>IF(D68&lt;&gt;0,(D69-D68)*100/D68,".")</f>
        <v>-1.3503909026297085</v>
      </c>
      <c r="Q69" s="63">
        <f>IF(I68&lt;&gt;0,(I69-I68)*100/I68,".")</f>
        <v>-1.0823529411764705</v>
      </c>
      <c r="R69" s="65">
        <f>IF(AND(J68&lt;&gt;0,J68&lt;&gt;"."),(J69-J68)*100/J68,".")</f>
        <v>-0.043601482450403316</v>
      </c>
      <c r="S69" s="65" t="str">
        <f>IF(AND(K68&lt;&gt;0,K68&lt;&gt;".",K69&lt;&gt;"."),(K69-K68)*100/K68,".")</f>
        <v>.</v>
      </c>
    </row>
    <row r="70" spans="2:19" ht="12">
      <c r="B70" s="48"/>
      <c r="C70" s="55">
        <v>2007</v>
      </c>
      <c r="D70" s="60">
        <v>4349</v>
      </c>
      <c r="E70" s="61">
        <v>73</v>
      </c>
      <c r="F70" s="60">
        <v>227</v>
      </c>
      <c r="G70" s="62">
        <v>314</v>
      </c>
      <c r="H70" s="62">
        <f>IF(G70&lt;&gt;".",F70+G70,".")</f>
        <v>541</v>
      </c>
      <c r="I70" s="61">
        <f>D70+E70</f>
        <v>4422</v>
      </c>
      <c r="J70" s="60">
        <f>D70+F70</f>
        <v>4576</v>
      </c>
      <c r="K70" s="62">
        <f>IF(H70&lt;&gt;".",D70+H70,".")</f>
        <v>4890</v>
      </c>
      <c r="L70" s="63">
        <f>IF(J70&lt;&gt;0,I70*100/J70,".")</f>
        <v>96.63461538461539</v>
      </c>
      <c r="M70" s="64">
        <f>IF(K70&lt;&gt;".",IF(K70&lt;&gt;0,I70*100/K70,"."),".")</f>
        <v>90.42944785276073</v>
      </c>
      <c r="N70" s="62">
        <f>I70-J70</f>
        <v>-154</v>
      </c>
      <c r="O70" s="62">
        <f>IF(K70&lt;&gt;".",I70-K70,".")</f>
        <v>-468</v>
      </c>
      <c r="P70" s="64">
        <f>IF(D69&lt;&gt;0,(D70-D69)*100/D69,".")</f>
        <v>4.442843419788665</v>
      </c>
      <c r="Q70" s="63">
        <f>IF(I69&lt;&gt;0,(I70-I69)*100/I69,".")</f>
        <v>5.185537583254043</v>
      </c>
      <c r="R70" s="65">
        <f>IF(AND(J69&lt;&gt;0,J69&lt;&gt;"."),(J70-J69)*100/J69,".")</f>
        <v>-0.19629225736095965</v>
      </c>
      <c r="S70" s="65" t="str">
        <f>IF(AND(K69&lt;&gt;0,K69&lt;&gt;".",K70&lt;&gt;"."),(K70-K69)*100/K69,".")</f>
        <v>.</v>
      </c>
    </row>
    <row r="71" spans="2:19" ht="12">
      <c r="B71" s="48"/>
      <c r="C71" s="55">
        <v>2008</v>
      </c>
      <c r="D71" s="60">
        <v>3805</v>
      </c>
      <c r="E71" s="61">
        <v>158</v>
      </c>
      <c r="F71" s="60">
        <v>64</v>
      </c>
      <c r="G71" s="62">
        <v>158</v>
      </c>
      <c r="H71" s="62">
        <f>IF(G71&lt;&gt;".",F71+G71,".")</f>
        <v>222</v>
      </c>
      <c r="I71" s="61">
        <f>D71+E71</f>
        <v>3963</v>
      </c>
      <c r="J71" s="60">
        <f>D71+F71</f>
        <v>3869</v>
      </c>
      <c r="K71" s="62">
        <f>IF(H71&lt;&gt;".",D71+H71,".")</f>
        <v>4027</v>
      </c>
      <c r="L71" s="63">
        <f>IF(J71&lt;&gt;0,I71*100/J71,".")</f>
        <v>102.42956836391832</v>
      </c>
      <c r="M71" s="64">
        <f>IF(K71&lt;&gt;".",IF(K71&lt;&gt;0,I71*100/K71,"."),".")</f>
        <v>98.41072758877576</v>
      </c>
      <c r="N71" s="62">
        <f>I71-J71</f>
        <v>94</v>
      </c>
      <c r="O71" s="62">
        <f>IF(K71&lt;&gt;".",I71-K71,".")</f>
        <v>-64</v>
      </c>
      <c r="P71" s="64">
        <f>IF(D70&lt;&gt;0,(D71-D70)*100/D70,".")</f>
        <v>-12.508622671878593</v>
      </c>
      <c r="Q71" s="63">
        <f>IF(I70&lt;&gt;0,(I71-I70)*100/I70,".")</f>
        <v>-10.379918588873812</v>
      </c>
      <c r="R71" s="65">
        <f>IF(AND(J70&lt;&gt;0,J70&lt;&gt;"."),(J71-J70)*100/J70,".")</f>
        <v>-15.450174825174825</v>
      </c>
      <c r="S71" s="65">
        <f>IF(AND(K70&lt;&gt;0,K70&lt;&gt;".",K71&lt;&gt;"."),(K71-K70)*100/K70,".")</f>
        <v>-17.648261758691206</v>
      </c>
    </row>
    <row r="72" spans="2:19" ht="12">
      <c r="B72" s="48"/>
      <c r="C72" s="55">
        <v>2009</v>
      </c>
      <c r="D72" s="60">
        <v>3115</v>
      </c>
      <c r="E72" s="61">
        <v>208</v>
      </c>
      <c r="F72" s="60">
        <v>81</v>
      </c>
      <c r="G72" s="62">
        <v>192</v>
      </c>
      <c r="H72" s="62">
        <f>IF(G72&lt;&gt;".",F72+G72,".")</f>
        <v>273</v>
      </c>
      <c r="I72" s="61">
        <f>D72+E72</f>
        <v>3323</v>
      </c>
      <c r="J72" s="60">
        <f>D72+F72</f>
        <v>3196</v>
      </c>
      <c r="K72" s="62">
        <f>IF(H72&lt;&gt;".",D72+H72,".")</f>
        <v>3388</v>
      </c>
      <c r="L72" s="63">
        <f>IF(J72&lt;&gt;0,I72*100/J72,".")</f>
        <v>103.97371714643305</v>
      </c>
      <c r="M72" s="64">
        <f>IF(K72&lt;&gt;".",IF(K72&lt;&gt;0,I72*100/K72,"."),".")</f>
        <v>98.0814639905549</v>
      </c>
      <c r="N72" s="62">
        <f>I72-J72</f>
        <v>127</v>
      </c>
      <c r="O72" s="62">
        <f>IF(K72&lt;&gt;".",I72-K72,".")</f>
        <v>-65</v>
      </c>
      <c r="P72" s="64">
        <f>IF(D71&lt;&gt;0,(D72-D71)*100/D71,".")</f>
        <v>-18.134034165571617</v>
      </c>
      <c r="Q72" s="63">
        <f>IF(I71&lt;&gt;0,(I72-I71)*100/I71,".")</f>
        <v>-16.149381781478677</v>
      </c>
      <c r="R72" s="65">
        <f>IF(AND(J71&lt;&gt;0,J71&lt;&gt;"."),(J72-J71)*100/J71,".")</f>
        <v>-17.394675626776944</v>
      </c>
      <c r="S72" s="65">
        <f>IF(AND(K71&lt;&gt;0,K71&lt;&gt;".",K72&lt;&gt;"."),(K72-K71)*100/K71,".")</f>
        <v>-15.867891730816986</v>
      </c>
    </row>
    <row r="73" spans="2:19" ht="12">
      <c r="B73" s="48"/>
      <c r="C73" s="55">
        <v>2010</v>
      </c>
      <c r="D73" s="60">
        <v>2622</v>
      </c>
      <c r="E73" s="61">
        <v>279</v>
      </c>
      <c r="F73" s="60">
        <v>44</v>
      </c>
      <c r="G73" s="62">
        <v>96</v>
      </c>
      <c r="H73" s="62">
        <f>IF(G73&lt;&gt;".",F73+G73,".")</f>
        <v>140</v>
      </c>
      <c r="I73" s="61">
        <f>D73+E73</f>
        <v>2901</v>
      </c>
      <c r="J73" s="60">
        <f>D73+F73</f>
        <v>2666</v>
      </c>
      <c r="K73" s="62">
        <f>IF(H73&lt;&gt;".",D73+H73,".")</f>
        <v>2762</v>
      </c>
      <c r="L73" s="63">
        <f>IF(J73&lt;&gt;0,I73*100/J73,".")</f>
        <v>108.81470367591898</v>
      </c>
      <c r="M73" s="64">
        <f>IF(K73&lt;&gt;".",IF(K73&lt;&gt;0,I73*100/K73,"."),".")</f>
        <v>105.03258508327299</v>
      </c>
      <c r="N73" s="62">
        <f>I73-J73</f>
        <v>235</v>
      </c>
      <c r="O73" s="62">
        <f>IF(K73&lt;&gt;".",I73-K73,".")</f>
        <v>139</v>
      </c>
      <c r="P73" s="64">
        <f>IF(D72&lt;&gt;0,(D73-D72)*100/D72,".")</f>
        <v>-15.826645264847512</v>
      </c>
      <c r="Q73" s="63">
        <f>IF(I72&lt;&gt;0,(I73-I72)*100/I72,".")</f>
        <v>-12.699368040926874</v>
      </c>
      <c r="R73" s="65">
        <f>IF(AND(J72&lt;&gt;0,J72&lt;&gt;"."),(J73-J72)*100/J72,".")</f>
        <v>-16.583229036295368</v>
      </c>
      <c r="S73" s="65">
        <f>IF(AND(K72&lt;&gt;0,K72&lt;&gt;".",K73&lt;&gt;"."),(K73-K72)*100/K72,".")</f>
        <v>-18.47697756788666</v>
      </c>
    </row>
    <row r="74" spans="2:19" ht="18.75" customHeight="1">
      <c r="B74" s="48"/>
      <c r="C74" s="55"/>
      <c r="D74" s="60"/>
      <c r="E74" s="61"/>
      <c r="F74" s="60"/>
      <c r="G74" s="62"/>
      <c r="H74" s="62"/>
      <c r="I74" s="61"/>
      <c r="J74" s="60"/>
      <c r="K74" s="62"/>
      <c r="L74" s="63"/>
      <c r="M74" s="64"/>
      <c r="N74" s="62"/>
      <c r="O74" s="62"/>
      <c r="P74" s="64"/>
      <c r="Q74" s="63"/>
      <c r="R74" s="65"/>
      <c r="S74" s="65"/>
    </row>
    <row r="75" spans="2:19" ht="24" customHeight="1">
      <c r="B75" s="48"/>
      <c r="C75" s="49" t="s">
        <v>55</v>
      </c>
      <c r="D75" s="50"/>
      <c r="E75" s="51"/>
      <c r="F75" s="50"/>
      <c r="G75" s="50"/>
      <c r="H75" s="52"/>
      <c r="I75" s="51"/>
      <c r="J75" s="50"/>
      <c r="K75" s="52"/>
      <c r="L75" s="50"/>
      <c r="M75" s="51"/>
      <c r="N75" s="50"/>
      <c r="O75" s="50"/>
      <c r="P75" s="51"/>
      <c r="Q75" s="50"/>
      <c r="R75" s="53"/>
      <c r="S75" s="53"/>
    </row>
    <row r="76" spans="2:19" ht="5.25" customHeight="1">
      <c r="B76" s="48"/>
      <c r="C76" s="55"/>
      <c r="D76" s="56"/>
      <c r="E76" s="57"/>
      <c r="F76" s="56"/>
      <c r="G76" s="56"/>
      <c r="H76" s="58"/>
      <c r="I76" s="57"/>
      <c r="J76" s="56"/>
      <c r="K76" s="58"/>
      <c r="L76" s="56"/>
      <c r="M76" s="57"/>
      <c r="N76" s="56"/>
      <c r="O76" s="56"/>
      <c r="P76" s="57"/>
      <c r="Q76" s="56"/>
      <c r="R76" s="59"/>
      <c r="S76" s="59"/>
    </row>
    <row r="77" spans="2:19" ht="12">
      <c r="B77" s="48"/>
      <c r="C77" s="55">
        <v>1998</v>
      </c>
      <c r="D77" s="60">
        <v>4052</v>
      </c>
      <c r="E77" s="61">
        <v>12</v>
      </c>
      <c r="F77" s="60">
        <v>235</v>
      </c>
      <c r="G77" s="62" t="s">
        <v>44</v>
      </c>
      <c r="H77" s="62" t="str">
        <f>IF(G77&lt;&gt;".",F77+G77,".")</f>
        <v>.</v>
      </c>
      <c r="I77" s="61">
        <f>D77+E77</f>
        <v>4064</v>
      </c>
      <c r="J77" s="60">
        <f>D77+F77</f>
        <v>4287</v>
      </c>
      <c r="K77" s="62" t="str">
        <f>IF(H77&lt;&gt;".",D77+H77,".")</f>
        <v>.</v>
      </c>
      <c r="L77" s="63">
        <f>IF(J77&lt;&gt;0,I77*100/J77,".")</f>
        <v>94.79822719850712</v>
      </c>
      <c r="M77" s="64" t="str">
        <f>IF(K77&lt;&gt;".",IF(K77&lt;&gt;0,I77*100/K77,"."),".")</f>
        <v>.</v>
      </c>
      <c r="N77" s="62">
        <f>I77-J77</f>
        <v>-223</v>
      </c>
      <c r="O77" s="62" t="str">
        <f>IF(K77&lt;&gt;".",I77-K77,".")</f>
        <v>.</v>
      </c>
      <c r="P77" s="64" t="str">
        <f>IF(D76&lt;&gt;0,(D77-D76)*100/D76,".")</f>
        <v>.</v>
      </c>
      <c r="Q77" s="63" t="str">
        <f>IF(I76&lt;&gt;0,(I77-I76)*100/I76,".")</f>
        <v>.</v>
      </c>
      <c r="R77" s="65" t="str">
        <f>IF(AND(J76&lt;&gt;0,J76&lt;&gt;"."),(J77-J76)*100/J76,".")</f>
        <v>.</v>
      </c>
      <c r="S77" s="65" t="str">
        <f>IF(AND(K76&lt;&gt;0,K76&lt;&gt;".",K77&lt;&gt;"."),(K77-K76)*100/K76,".")</f>
        <v>.</v>
      </c>
    </row>
    <row r="78" spans="2:19" ht="12">
      <c r="B78" s="48"/>
      <c r="C78" s="55">
        <v>1999</v>
      </c>
      <c r="D78" s="60">
        <v>3972</v>
      </c>
      <c r="E78" s="61">
        <v>26</v>
      </c>
      <c r="F78" s="60">
        <v>221</v>
      </c>
      <c r="G78" s="62" t="s">
        <v>44</v>
      </c>
      <c r="H78" s="62" t="str">
        <f>IF(G78&lt;&gt;".",F78+G78,".")</f>
        <v>.</v>
      </c>
      <c r="I78" s="61">
        <f>D78+E78</f>
        <v>3998</v>
      </c>
      <c r="J78" s="60">
        <f>D78+F78</f>
        <v>4193</v>
      </c>
      <c r="K78" s="62" t="str">
        <f>IF(H78&lt;&gt;".",D78+H78,".")</f>
        <v>.</v>
      </c>
      <c r="L78" s="63">
        <f>IF(J78&lt;&gt;0,I78*100/J78,".")</f>
        <v>95.34939184354877</v>
      </c>
      <c r="M78" s="64" t="str">
        <f>IF(K78&lt;&gt;".",IF(K78&lt;&gt;0,I78*100/K78,"."),".")</f>
        <v>.</v>
      </c>
      <c r="N78" s="62">
        <f>I78-J78</f>
        <v>-195</v>
      </c>
      <c r="O78" s="62" t="str">
        <f>IF(K78&lt;&gt;".",I78-K78,".")</f>
        <v>.</v>
      </c>
      <c r="P78" s="64">
        <f>IF(D77&lt;&gt;0,(D78-D77)*100/D77,".")</f>
        <v>-1.9743336623889438</v>
      </c>
      <c r="Q78" s="63">
        <f>IF(I77&lt;&gt;0,(I78-I77)*100/I77,".")</f>
        <v>-1.624015748031496</v>
      </c>
      <c r="R78" s="65">
        <f>IF(AND(J77&lt;&gt;0,J77&lt;&gt;"."),(J78-J77)*100/J77,".")</f>
        <v>-2.1926755306741312</v>
      </c>
      <c r="S78" s="65" t="str">
        <f>IF(AND(K77&lt;&gt;0,K77&lt;&gt;".",K78&lt;&gt;"."),(K78-K77)*100/K77,".")</f>
        <v>.</v>
      </c>
    </row>
    <row r="79" spans="2:19" ht="12">
      <c r="B79" s="48"/>
      <c r="C79" s="55">
        <v>2000</v>
      </c>
      <c r="D79" s="60">
        <v>3797</v>
      </c>
      <c r="E79" s="61">
        <v>42</v>
      </c>
      <c r="F79" s="60">
        <v>206</v>
      </c>
      <c r="G79" s="62" t="s">
        <v>44</v>
      </c>
      <c r="H79" s="62" t="str">
        <f>IF(G79&lt;&gt;".",F79+G79,".")</f>
        <v>.</v>
      </c>
      <c r="I79" s="61">
        <f>D79+E79</f>
        <v>3839</v>
      </c>
      <c r="J79" s="60">
        <f>D79+F79</f>
        <v>4003</v>
      </c>
      <c r="K79" s="62" t="str">
        <f>IF(H79&lt;&gt;".",D79+H79,".")</f>
        <v>.</v>
      </c>
      <c r="L79" s="63">
        <f>IF(J79&lt;&gt;0,I79*100/J79,".")</f>
        <v>95.90307269547839</v>
      </c>
      <c r="M79" s="64" t="str">
        <f>IF(K79&lt;&gt;".",IF(K79&lt;&gt;0,I79*100/K79,"."),".")</f>
        <v>.</v>
      </c>
      <c r="N79" s="62">
        <f>I79-J79</f>
        <v>-164</v>
      </c>
      <c r="O79" s="62" t="str">
        <f>IF(K79&lt;&gt;".",I79-K79,".")</f>
        <v>.</v>
      </c>
      <c r="P79" s="64">
        <f>IF(D78&lt;&gt;0,(D79-D78)*100/D78,".")</f>
        <v>-4.405840886203424</v>
      </c>
      <c r="Q79" s="63">
        <f>IF(I78&lt;&gt;0,(I79-I78)*100/I78,".")</f>
        <v>-3.9769884942471236</v>
      </c>
      <c r="R79" s="65">
        <f>IF(AND(J78&lt;&gt;0,J78&lt;&gt;"."),(J79-J78)*100/J78,".")</f>
        <v>-4.531361793465299</v>
      </c>
      <c r="S79" s="65" t="str">
        <f>IF(AND(K78&lt;&gt;0,K78&lt;&gt;".",K79&lt;&gt;"."),(K79-K78)*100/K78,".")</f>
        <v>.</v>
      </c>
    </row>
    <row r="80" spans="2:19" ht="12">
      <c r="B80" s="48"/>
      <c r="C80" s="55">
        <v>2001</v>
      </c>
      <c r="D80" s="60">
        <v>3565</v>
      </c>
      <c r="E80" s="61">
        <v>71</v>
      </c>
      <c r="F80" s="60">
        <v>221</v>
      </c>
      <c r="G80" s="62" t="s">
        <v>44</v>
      </c>
      <c r="H80" s="62" t="str">
        <f>IF(G80&lt;&gt;".",F80+G80,".")</f>
        <v>.</v>
      </c>
      <c r="I80" s="61">
        <f>D80+E80</f>
        <v>3636</v>
      </c>
      <c r="J80" s="60">
        <f>D80+F80</f>
        <v>3786</v>
      </c>
      <c r="K80" s="62" t="str">
        <f>IF(H80&lt;&gt;".",D80+H80,".")</f>
        <v>.</v>
      </c>
      <c r="L80" s="63">
        <f>IF(J80&lt;&gt;0,I80*100/J80,".")</f>
        <v>96.03803486529318</v>
      </c>
      <c r="M80" s="64" t="str">
        <f>IF(K80&lt;&gt;".",IF(K80&lt;&gt;0,I80*100/K80,"."),".")</f>
        <v>.</v>
      </c>
      <c r="N80" s="62">
        <f>I80-J80</f>
        <v>-150</v>
      </c>
      <c r="O80" s="62" t="str">
        <f>IF(K80&lt;&gt;".",I80-K80,".")</f>
        <v>.</v>
      </c>
      <c r="P80" s="64">
        <f>IF(D79&lt;&gt;0,(D80-D79)*100/D79,".")</f>
        <v>-6.110086910718989</v>
      </c>
      <c r="Q80" s="63">
        <f>IF(I79&lt;&gt;0,(I80-I79)*100/I79,".")</f>
        <v>-5.287835373795259</v>
      </c>
      <c r="R80" s="65">
        <f>IF(AND(J79&lt;&gt;0,J79&lt;&gt;"."),(J80-J79)*100/J79,".")</f>
        <v>-5.420934299275543</v>
      </c>
      <c r="S80" s="65" t="str">
        <f>IF(AND(K79&lt;&gt;0,K79&lt;&gt;".",K80&lt;&gt;"."),(K80-K79)*100/K79,".")</f>
        <v>.</v>
      </c>
    </row>
    <row r="81" spans="2:19" ht="12">
      <c r="B81" s="48"/>
      <c r="C81" s="55">
        <v>2002</v>
      </c>
      <c r="D81" s="60">
        <v>3666</v>
      </c>
      <c r="E81" s="61">
        <v>87</v>
      </c>
      <c r="F81" s="60">
        <v>287</v>
      </c>
      <c r="G81" s="62" t="s">
        <v>44</v>
      </c>
      <c r="H81" s="62" t="str">
        <f>IF(G81&lt;&gt;".",F81+G81,".")</f>
        <v>.</v>
      </c>
      <c r="I81" s="61">
        <f>D81+E81</f>
        <v>3753</v>
      </c>
      <c r="J81" s="60">
        <f>D81+F81</f>
        <v>3953</v>
      </c>
      <c r="K81" s="62" t="str">
        <f>IF(H81&lt;&gt;".",D81+H81,".")</f>
        <v>.</v>
      </c>
      <c r="L81" s="63">
        <f>IF(J81&lt;&gt;0,I81*100/J81,".")</f>
        <v>94.9405514798887</v>
      </c>
      <c r="M81" s="64" t="str">
        <f>IF(K81&lt;&gt;".",IF(K81&lt;&gt;0,I81*100/K81,"."),".")</f>
        <v>.</v>
      </c>
      <c r="N81" s="62">
        <f>I81-J81</f>
        <v>-200</v>
      </c>
      <c r="O81" s="62" t="str">
        <f>IF(K81&lt;&gt;".",I81-K81,".")</f>
        <v>.</v>
      </c>
      <c r="P81" s="64">
        <f>IF(D80&lt;&gt;0,(D81-D80)*100/D80,".")</f>
        <v>2.833099579242637</v>
      </c>
      <c r="Q81" s="63">
        <f>IF(I80&lt;&gt;0,(I81-I80)*100/I80,".")</f>
        <v>3.217821782178218</v>
      </c>
      <c r="R81" s="65">
        <f>IF(AND(J80&lt;&gt;0,J80&lt;&gt;"."),(J81-J80)*100/J80,".")</f>
        <v>4.410987849973587</v>
      </c>
      <c r="S81" s="65" t="str">
        <f>IF(AND(K80&lt;&gt;0,K80&lt;&gt;".",K81&lt;&gt;"."),(K81-K80)*100/K80,".")</f>
        <v>.</v>
      </c>
    </row>
    <row r="82" spans="2:19" ht="12">
      <c r="B82" s="48"/>
      <c r="C82" s="55">
        <v>2003</v>
      </c>
      <c r="D82" s="60">
        <v>3459</v>
      </c>
      <c r="E82" s="61">
        <v>46</v>
      </c>
      <c r="F82" s="60">
        <v>288</v>
      </c>
      <c r="G82" s="62" t="s">
        <v>44</v>
      </c>
      <c r="H82" s="62" t="str">
        <f>IF(G82&lt;&gt;".",F82+G82,".")</f>
        <v>.</v>
      </c>
      <c r="I82" s="61">
        <f>D82+E82</f>
        <v>3505</v>
      </c>
      <c r="J82" s="60">
        <f>D82+F82</f>
        <v>3747</v>
      </c>
      <c r="K82" s="62" t="str">
        <f>IF(H82&lt;&gt;".",D82+H82,".")</f>
        <v>.</v>
      </c>
      <c r="L82" s="63">
        <f>IF(J82&lt;&gt;0,I82*100/J82,".")</f>
        <v>93.54149986655992</v>
      </c>
      <c r="M82" s="64" t="str">
        <f>IF(K82&lt;&gt;".",IF(K82&lt;&gt;0,I82*100/K82,"."),".")</f>
        <v>.</v>
      </c>
      <c r="N82" s="62">
        <f>I82-J82</f>
        <v>-242</v>
      </c>
      <c r="O82" s="62" t="str">
        <f>IF(K82&lt;&gt;".",I82-K82,".")</f>
        <v>.</v>
      </c>
      <c r="P82" s="64">
        <f>IF(D81&lt;&gt;0,(D82-D81)*100/D81,".")</f>
        <v>-5.646481178396072</v>
      </c>
      <c r="Q82" s="63">
        <f>IF(I81&lt;&gt;0,(I82-I81)*100/I81,".")</f>
        <v>-6.60804689581668</v>
      </c>
      <c r="R82" s="65">
        <f>IF(AND(J81&lt;&gt;0,J81&lt;&gt;"."),(J82-J81)*100/J81,".")</f>
        <v>-5.2112319757146475</v>
      </c>
      <c r="S82" s="65" t="str">
        <f>IF(AND(K81&lt;&gt;0,K81&lt;&gt;".",K82&lt;&gt;"."),(K82-K81)*100/K81,".")</f>
        <v>.</v>
      </c>
    </row>
    <row r="83" spans="2:19" ht="12">
      <c r="B83" s="48"/>
      <c r="C83" s="55">
        <v>2004</v>
      </c>
      <c r="D83" s="60">
        <v>3412</v>
      </c>
      <c r="E83" s="61">
        <v>54</v>
      </c>
      <c r="F83" s="60">
        <v>324</v>
      </c>
      <c r="G83" s="62" t="s">
        <v>44</v>
      </c>
      <c r="H83" s="62" t="str">
        <f>IF(G83&lt;&gt;".",F83+G83,".")</f>
        <v>.</v>
      </c>
      <c r="I83" s="61">
        <f>D83+E83</f>
        <v>3466</v>
      </c>
      <c r="J83" s="60">
        <f>D83+F83</f>
        <v>3736</v>
      </c>
      <c r="K83" s="62" t="str">
        <f>IF(H83&lt;&gt;".",D83+H83,".")</f>
        <v>.</v>
      </c>
      <c r="L83" s="63">
        <f>IF(J83&lt;&gt;0,I83*100/J83,".")</f>
        <v>92.77301927194861</v>
      </c>
      <c r="M83" s="64" t="str">
        <f>IF(K83&lt;&gt;".",IF(K83&lt;&gt;0,I83*100/K83,"."),".")</f>
        <v>.</v>
      </c>
      <c r="N83" s="62">
        <f>I83-J83</f>
        <v>-270</v>
      </c>
      <c r="O83" s="62" t="str">
        <f>IF(K83&lt;&gt;".",I83-K83,".")</f>
        <v>.</v>
      </c>
      <c r="P83" s="64">
        <f>IF(D82&lt;&gt;0,(D83-D82)*100/D82,".")</f>
        <v>-1.358774212200058</v>
      </c>
      <c r="Q83" s="63">
        <f>IF(I82&lt;&gt;0,(I83-I82)*100/I82,".")</f>
        <v>-1.1126961483594864</v>
      </c>
      <c r="R83" s="65">
        <f>IF(AND(J82&lt;&gt;0,J82&lt;&gt;"."),(J83-J82)*100/J82,".")</f>
        <v>-0.29356818788364025</v>
      </c>
      <c r="S83" s="65" t="str">
        <f>IF(AND(K82&lt;&gt;0,K82&lt;&gt;".",K83&lt;&gt;"."),(K83-K82)*100/K82,".")</f>
        <v>.</v>
      </c>
    </row>
    <row r="84" spans="2:19" ht="12">
      <c r="B84" s="48"/>
      <c r="C84" s="55">
        <v>2005</v>
      </c>
      <c r="D84" s="60">
        <v>3092</v>
      </c>
      <c r="E84" s="61">
        <v>51</v>
      </c>
      <c r="F84" s="60">
        <v>276</v>
      </c>
      <c r="G84" s="62" t="s">
        <v>44</v>
      </c>
      <c r="H84" s="62" t="str">
        <f>IF(G84&lt;&gt;".",F84+G84,".")</f>
        <v>.</v>
      </c>
      <c r="I84" s="61">
        <f>D84+E84</f>
        <v>3143</v>
      </c>
      <c r="J84" s="60">
        <f>D84+F84</f>
        <v>3368</v>
      </c>
      <c r="K84" s="62" t="str">
        <f>IF(H84&lt;&gt;".",D84+H84,".")</f>
        <v>.</v>
      </c>
      <c r="L84" s="63">
        <f>IF(J84&lt;&gt;0,I84*100/J84,".")</f>
        <v>93.31947743467933</v>
      </c>
      <c r="M84" s="64" t="str">
        <f>IF(K84&lt;&gt;".",IF(K84&lt;&gt;0,I84*100/K84,"."),".")</f>
        <v>.</v>
      </c>
      <c r="N84" s="62">
        <f>I84-J84</f>
        <v>-225</v>
      </c>
      <c r="O84" s="62" t="str">
        <f>IF(K84&lt;&gt;".",I84-K84,".")</f>
        <v>.</v>
      </c>
      <c r="P84" s="64">
        <f>IF(D83&lt;&gt;0,(D84-D83)*100/D83,".")</f>
        <v>-9.378663540445487</v>
      </c>
      <c r="Q84" s="63">
        <f>IF(I83&lt;&gt;0,(I84-I83)*100/I83,".")</f>
        <v>-9.319099826889786</v>
      </c>
      <c r="R84" s="65">
        <f>IF(AND(J83&lt;&gt;0,J83&lt;&gt;"."),(J84-J83)*100/J83,".")</f>
        <v>-9.850107066381156</v>
      </c>
      <c r="S84" s="65" t="str">
        <f>IF(AND(K83&lt;&gt;0,K83&lt;&gt;".",K84&lt;&gt;"."),(K84-K83)*100/K83,".")</f>
        <v>.</v>
      </c>
    </row>
    <row r="85" spans="2:19" ht="12">
      <c r="B85" s="48"/>
      <c r="C85" s="55">
        <v>2006</v>
      </c>
      <c r="D85" s="60">
        <v>3161</v>
      </c>
      <c r="E85" s="61">
        <v>87</v>
      </c>
      <c r="F85" s="60">
        <v>194</v>
      </c>
      <c r="G85" s="62" t="s">
        <v>44</v>
      </c>
      <c r="H85" s="62" t="str">
        <f>IF(G85&lt;&gt;".",F85+G85,".")</f>
        <v>.</v>
      </c>
      <c r="I85" s="61">
        <f>D85+E85</f>
        <v>3248</v>
      </c>
      <c r="J85" s="60">
        <f>D85+F85</f>
        <v>3355</v>
      </c>
      <c r="K85" s="62" t="str">
        <f>IF(H85&lt;&gt;".",D85+H85,".")</f>
        <v>.</v>
      </c>
      <c r="L85" s="63">
        <f>IF(J85&lt;&gt;0,I85*100/J85,".")</f>
        <v>96.8107302533532</v>
      </c>
      <c r="M85" s="64" t="str">
        <f>IF(K85&lt;&gt;".",IF(K85&lt;&gt;0,I85*100/K85,"."),".")</f>
        <v>.</v>
      </c>
      <c r="N85" s="62">
        <f>I85-J85</f>
        <v>-107</v>
      </c>
      <c r="O85" s="62" t="str">
        <f>IF(K85&lt;&gt;".",I85-K85,".")</f>
        <v>.</v>
      </c>
      <c r="P85" s="64">
        <f>IF(D84&lt;&gt;0,(D85-D84)*100/D84,".")</f>
        <v>2.2315653298835705</v>
      </c>
      <c r="Q85" s="63">
        <f>IF(I84&lt;&gt;0,(I85-I84)*100/I84,".")</f>
        <v>3.34075723830735</v>
      </c>
      <c r="R85" s="65">
        <f>IF(AND(J84&lt;&gt;0,J84&lt;&gt;"."),(J85-J84)*100/J84,".")</f>
        <v>-0.3859857482185273</v>
      </c>
      <c r="S85" s="65" t="str">
        <f>IF(AND(K84&lt;&gt;0,K84&lt;&gt;".",K85&lt;&gt;"."),(K85-K84)*100/K84,".")</f>
        <v>.</v>
      </c>
    </row>
    <row r="86" spans="2:19" ht="12">
      <c r="B86" s="48"/>
      <c r="C86" s="55">
        <v>2007</v>
      </c>
      <c r="D86" s="60">
        <v>3373</v>
      </c>
      <c r="E86" s="61">
        <v>307</v>
      </c>
      <c r="F86" s="60">
        <v>201</v>
      </c>
      <c r="G86" s="62">
        <v>326</v>
      </c>
      <c r="H86" s="62">
        <f>IF(G86&lt;&gt;".",F86+G86,".")</f>
        <v>527</v>
      </c>
      <c r="I86" s="61">
        <f>D86+E86</f>
        <v>3680</v>
      </c>
      <c r="J86" s="60">
        <f>D86+F86</f>
        <v>3574</v>
      </c>
      <c r="K86" s="62">
        <f>IF(H86&lt;&gt;".",D86+H86,".")</f>
        <v>3900</v>
      </c>
      <c r="L86" s="63">
        <f>IF(J86&lt;&gt;0,I86*100/J86,".")</f>
        <v>102.96586457750419</v>
      </c>
      <c r="M86" s="64">
        <f>IF(K86&lt;&gt;".",IF(K86&lt;&gt;0,I86*100/K86,"."),".")</f>
        <v>94.35897435897436</v>
      </c>
      <c r="N86" s="62">
        <f>I86-J86</f>
        <v>106</v>
      </c>
      <c r="O86" s="62">
        <f>IF(K86&lt;&gt;".",I86-K86,".")</f>
        <v>-220</v>
      </c>
      <c r="P86" s="64">
        <f>IF(D85&lt;&gt;0,(D86-D85)*100/D85,".")</f>
        <v>6.7067383739323</v>
      </c>
      <c r="Q86" s="63">
        <f>IF(I85&lt;&gt;0,(I86-I85)*100/I85,".")</f>
        <v>13.300492610837438</v>
      </c>
      <c r="R86" s="65">
        <f>IF(AND(J85&lt;&gt;0,J85&lt;&gt;"."),(J86-J85)*100/J85,".")</f>
        <v>6.527570789865872</v>
      </c>
      <c r="S86" s="65" t="str">
        <f>IF(AND(K85&lt;&gt;0,K85&lt;&gt;".",K86&lt;&gt;"."),(K86-K85)*100/K85,".")</f>
        <v>.</v>
      </c>
    </row>
    <row r="87" spans="2:19" ht="12">
      <c r="B87" s="48"/>
      <c r="C87" s="55">
        <v>2008</v>
      </c>
      <c r="D87" s="60">
        <v>3056</v>
      </c>
      <c r="E87" s="61">
        <v>342</v>
      </c>
      <c r="F87" s="60">
        <v>81</v>
      </c>
      <c r="G87" s="62">
        <v>206</v>
      </c>
      <c r="H87" s="62">
        <f>IF(G87&lt;&gt;".",F87+G87,".")</f>
        <v>287</v>
      </c>
      <c r="I87" s="61">
        <f>D87+E87</f>
        <v>3398</v>
      </c>
      <c r="J87" s="60">
        <f>D87+F87</f>
        <v>3137</v>
      </c>
      <c r="K87" s="62">
        <f>IF(H87&lt;&gt;".",D87+H87,".")</f>
        <v>3343</v>
      </c>
      <c r="L87" s="63">
        <f>IF(J87&lt;&gt;0,I87*100/J87,".")</f>
        <v>108.32005100414409</v>
      </c>
      <c r="M87" s="64">
        <f>IF(K87&lt;&gt;".",IF(K87&lt;&gt;0,I87*100/K87,"."),".")</f>
        <v>101.64522883637451</v>
      </c>
      <c r="N87" s="62">
        <f>I87-J87</f>
        <v>261</v>
      </c>
      <c r="O87" s="62">
        <f>IF(K87&lt;&gt;".",I87-K87,".")</f>
        <v>55</v>
      </c>
      <c r="P87" s="64">
        <f>IF(D86&lt;&gt;0,(D87-D86)*100/D86,".")</f>
        <v>-9.398161873702936</v>
      </c>
      <c r="Q87" s="63">
        <f>IF(I86&lt;&gt;0,(I87-I86)*100/I86,".")</f>
        <v>-7.663043478260869</v>
      </c>
      <c r="R87" s="65">
        <f>IF(AND(J86&lt;&gt;0,J86&lt;&gt;"."),(J87-J86)*100/J86,".")</f>
        <v>-12.227196418578623</v>
      </c>
      <c r="S87" s="65">
        <f>IF(AND(K86&lt;&gt;0,K86&lt;&gt;".",K87&lt;&gt;"."),(K87-K86)*100/K86,".")</f>
        <v>-14.282051282051283</v>
      </c>
    </row>
    <row r="88" spans="2:19" ht="12">
      <c r="B88" s="48"/>
      <c r="C88" s="55">
        <v>2009</v>
      </c>
      <c r="D88" s="60">
        <v>2592</v>
      </c>
      <c r="E88" s="61">
        <v>360</v>
      </c>
      <c r="F88" s="60">
        <v>59</v>
      </c>
      <c r="G88" s="62">
        <v>125</v>
      </c>
      <c r="H88" s="62">
        <f>IF(G88&lt;&gt;".",F88+G88,".")</f>
        <v>184</v>
      </c>
      <c r="I88" s="61">
        <f>D88+E88</f>
        <v>2952</v>
      </c>
      <c r="J88" s="60">
        <f>D88+F88</f>
        <v>2651</v>
      </c>
      <c r="K88" s="62">
        <f>IF(H88&lt;&gt;".",D88+H88,".")</f>
        <v>2776</v>
      </c>
      <c r="L88" s="63">
        <f>IF(J88&lt;&gt;0,I88*100/J88,".")</f>
        <v>111.3542059600151</v>
      </c>
      <c r="M88" s="64">
        <f>IF(K88&lt;&gt;".",IF(K88&lt;&gt;0,I88*100/K88,"."),".")</f>
        <v>106.34005763688761</v>
      </c>
      <c r="N88" s="62">
        <f>I88-J88</f>
        <v>301</v>
      </c>
      <c r="O88" s="62">
        <f>IF(K88&lt;&gt;".",I88-K88,".")</f>
        <v>176</v>
      </c>
      <c r="P88" s="64">
        <f>IF(D87&lt;&gt;0,(D88-D87)*100/D87,".")</f>
        <v>-15.18324607329843</v>
      </c>
      <c r="Q88" s="63">
        <f>IF(I87&lt;&gt;0,(I88-I87)*100/I87,".")</f>
        <v>-13.125367863449087</v>
      </c>
      <c r="R88" s="65">
        <f>IF(AND(J87&lt;&gt;0,J87&lt;&gt;"."),(J88-J87)*100/J87,".")</f>
        <v>-15.492508766337265</v>
      </c>
      <c r="S88" s="65">
        <f>IF(AND(K87&lt;&gt;0,K87&lt;&gt;".",K88&lt;&gt;"."),(K88-K87)*100/K87,".")</f>
        <v>-16.960813640442716</v>
      </c>
    </row>
    <row r="89" spans="2:19" ht="12">
      <c r="B89" s="48"/>
      <c r="C89" s="55">
        <v>2010</v>
      </c>
      <c r="D89" s="60">
        <v>2116</v>
      </c>
      <c r="E89" s="61">
        <v>502</v>
      </c>
      <c r="F89" s="60">
        <v>32</v>
      </c>
      <c r="G89" s="62">
        <v>119</v>
      </c>
      <c r="H89" s="62">
        <f>IF(G89&lt;&gt;".",F89+G89,".")</f>
        <v>151</v>
      </c>
      <c r="I89" s="61">
        <f>D89+E89</f>
        <v>2618</v>
      </c>
      <c r="J89" s="60">
        <f>D89+F89</f>
        <v>2148</v>
      </c>
      <c r="K89" s="62">
        <f>IF(H89&lt;&gt;".",D89+H89,".")</f>
        <v>2267</v>
      </c>
      <c r="L89" s="63">
        <f>IF(J89&lt;&gt;0,I89*100/J89,".")</f>
        <v>121.88081936685289</v>
      </c>
      <c r="M89" s="64">
        <f>IF(K89&lt;&gt;".",IF(K89&lt;&gt;0,I89*100/K89,"."),".")</f>
        <v>115.48301720335245</v>
      </c>
      <c r="N89" s="62">
        <f>I89-J89</f>
        <v>470</v>
      </c>
      <c r="O89" s="62">
        <f>IF(K89&lt;&gt;".",I89-K89,".")</f>
        <v>351</v>
      </c>
      <c r="P89" s="64">
        <f>IF(D88&lt;&gt;0,(D89-D88)*100/D88,".")</f>
        <v>-18.364197530864196</v>
      </c>
      <c r="Q89" s="63">
        <f>IF(I88&lt;&gt;0,(I89-I88)*100/I88,".")</f>
        <v>-11.314363143631436</v>
      </c>
      <c r="R89" s="65">
        <f>IF(AND(J88&lt;&gt;0,J88&lt;&gt;"."),(J89-J88)*100/J88,".")</f>
        <v>-18.973972086005283</v>
      </c>
      <c r="S89" s="65">
        <f>IF(AND(K88&lt;&gt;0,K88&lt;&gt;".",K89&lt;&gt;"."),(K89-K88)*100/K88,".")</f>
        <v>-18.335734870317</v>
      </c>
    </row>
    <row r="90" spans="2:19" ht="18.75" customHeight="1">
      <c r="B90" s="48"/>
      <c r="C90" s="55"/>
      <c r="D90" s="60"/>
      <c r="E90" s="61"/>
      <c r="F90" s="60"/>
      <c r="G90" s="62"/>
      <c r="H90" s="62"/>
      <c r="I90" s="61"/>
      <c r="J90" s="60"/>
      <c r="K90" s="62"/>
      <c r="L90" s="63"/>
      <c r="M90" s="64"/>
      <c r="N90" s="62"/>
      <c r="O90" s="62"/>
      <c r="P90" s="64"/>
      <c r="Q90" s="63"/>
      <c r="R90" s="65"/>
      <c r="S90" s="65"/>
    </row>
    <row r="91" spans="2:19" ht="18.75" customHeight="1">
      <c r="B91" s="48"/>
      <c r="C91" s="55"/>
      <c r="D91" s="60"/>
      <c r="E91" s="61"/>
      <c r="F91" s="60"/>
      <c r="G91" s="62"/>
      <c r="H91" s="62"/>
      <c r="I91" s="61"/>
      <c r="J91" s="60"/>
      <c r="K91" s="62"/>
      <c r="L91" s="63"/>
      <c r="M91" s="64"/>
      <c r="N91" s="62"/>
      <c r="O91" s="62"/>
      <c r="P91" s="64"/>
      <c r="Q91" s="63"/>
      <c r="R91" s="65"/>
      <c r="S91" s="65"/>
    </row>
    <row r="92" spans="2:19" ht="6.75" customHeight="1">
      <c r="B92" s="66"/>
      <c r="C92" s="67"/>
      <c r="D92" s="68"/>
      <c r="E92" s="69"/>
      <c r="F92" s="70"/>
      <c r="G92" s="71"/>
      <c r="H92" s="71"/>
      <c r="I92" s="69"/>
      <c r="J92" s="68"/>
      <c r="K92" s="72"/>
      <c r="L92" s="70"/>
      <c r="M92" s="73"/>
      <c r="N92" s="70"/>
      <c r="O92" s="70"/>
      <c r="P92" s="73"/>
      <c r="Q92" s="70"/>
      <c r="R92" s="74"/>
      <c r="S92" s="74"/>
    </row>
    <row r="93" spans="4:11" ht="12">
      <c r="D93" s="75"/>
      <c r="E93" s="75"/>
      <c r="F93" s="75"/>
      <c r="G93" s="75"/>
      <c r="H93" s="76"/>
      <c r="I93" s="75"/>
      <c r="J93" s="75"/>
      <c r="K93" s="75"/>
    </row>
    <row r="94" spans="3:19" ht="12.75" customHeight="1">
      <c r="C94" s="77" t="s">
        <v>45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3:19" ht="12.75" customHeight="1">
      <c r="C95" s="77" t="s">
        <v>46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3:19" ht="12.75" customHeight="1">
      <c r="C96" s="77" t="s">
        <v>47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3:14" ht="12.75" customHeight="1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spans="3:14" ht="12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</row>
    <row r="99" spans="3:14" ht="12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</row>
    <row r="100" spans="3:16" ht="12">
      <c r="C100" s="79" t="s">
        <v>48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3:18" ht="12">
      <c r="C101" s="79" t="s">
        <v>49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</sheetData>
  <sheetProtection/>
  <mergeCells count="28">
    <mergeCell ref="C100:P100"/>
    <mergeCell ref="C101:R101"/>
    <mergeCell ref="C94:S94"/>
    <mergeCell ref="C95:S95"/>
    <mergeCell ref="C96:S96"/>
    <mergeCell ref="C97:N97"/>
    <mergeCell ref="C98:N98"/>
    <mergeCell ref="C99:N99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13.12.2010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2010-12-15T01:56:10Z</dcterms:created>
  <dcterms:modified xsi:type="dcterms:W3CDTF">2010-12-15T01:56:16Z</dcterms:modified>
  <cp:category/>
  <cp:version/>
  <cp:contentType/>
  <cp:contentStatus/>
</cp:coreProperties>
</file>