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Übersicht" sheetId="1" r:id="rId1"/>
  </sheets>
  <definedNames>
    <definedName name="_xlnm.Print_Titles" localSheetId="0">'Übersicht'!$1:$9</definedName>
  </definedNames>
  <calcPr fullCalcOnLoad="1"/>
</workbook>
</file>

<file path=xl/sharedStrings.xml><?xml version="1.0" encoding="utf-8"?>
<sst xmlns="http://schemas.openxmlformats.org/spreadsheetml/2006/main" count="96" uniqueCount="55">
  <si>
    <t>BIBB-Erhebung zum 30.09.</t>
  </si>
  <si>
    <t>Ausbildungsmarktstatistiken der Bundesagentur für Arbeit (BA) zum 30.09. (Auszüge)</t>
  </si>
  <si>
    <t>Verknüpfung der Daten der BIBB-Erhebung zum 30.09. 
mit den Ausbildungsmarktstatistiken der Bundesagentur für Arbeit (BA) zum 30.09.</t>
  </si>
  <si>
    <t>Entwicklungen zum Vorjahr in %</t>
  </si>
  <si>
    <t>Neue Ausbildungs-verträge</t>
  </si>
  <si>
    <r>
      <t>Unbesetzte Ausbildungs-plätze</t>
    </r>
    <r>
      <rPr>
        <vertAlign val="superscript"/>
        <sz val="8"/>
        <color indexed="18"/>
        <rFont val="Arial"/>
        <family val="2"/>
      </rPr>
      <t>3)</t>
    </r>
  </si>
  <si>
    <t>Bewerber, für die die Vermittlungsbemühungen weiterlaufen</t>
  </si>
  <si>
    <t xml:space="preserve">Ausbildungs-platzangebot </t>
  </si>
  <si>
    <r>
      <t xml:space="preserve">Ausbildungsplatznachfrage </t>
    </r>
    <r>
      <rPr>
        <vertAlign val="superscript"/>
        <sz val="8"/>
        <color indexed="18"/>
        <rFont val="Arial"/>
        <family val="2"/>
      </rPr>
      <t xml:space="preserve"> </t>
    </r>
  </si>
  <si>
    <t>Marktverhältnisse</t>
  </si>
  <si>
    <t>Ausbildungs-platzangebot</t>
  </si>
  <si>
    <r>
      <t>Unversorgte Bewerber ohne Alternative</t>
    </r>
    <r>
      <rPr>
        <vertAlign val="superscript"/>
        <sz val="8"/>
        <color indexed="18"/>
        <rFont val="Arial"/>
        <family val="2"/>
      </rPr>
      <t>1)2)</t>
    </r>
  </si>
  <si>
    <r>
      <t>Bewerber mit Alternative</t>
    </r>
    <r>
      <rPr>
        <vertAlign val="superscript"/>
        <sz val="8"/>
        <color indexed="18"/>
        <rFont val="Arial"/>
        <family val="2"/>
      </rPr>
      <t>1)</t>
    </r>
  </si>
  <si>
    <r>
      <t>Noch zu vermittelnde Bewerber insgesamt</t>
    </r>
    <r>
      <rPr>
        <vertAlign val="superscript"/>
        <sz val="8"/>
        <color indexed="18"/>
        <rFont val="Arial"/>
        <family val="2"/>
      </rPr>
      <t>1)</t>
    </r>
  </si>
  <si>
    <t>Angebots-Nachfrage-Relation (ANR) in %</t>
  </si>
  <si>
    <t xml:space="preserve">Überhang zwischen Angebot und Nachfrage </t>
  </si>
  <si>
    <t xml:space="preserve">nach alter Definition </t>
  </si>
  <si>
    <t xml:space="preserve"> nach erweiterter Definition </t>
  </si>
  <si>
    <t>nach erweiterter Definition</t>
  </si>
  <si>
    <t>nach alter Definition</t>
  </si>
  <si>
    <t>(Sp.3+Sp.4)</t>
  </si>
  <si>
    <t xml:space="preserve"> (Sp.1+Sp.2)</t>
  </si>
  <si>
    <t>(Sp.1+Sp.3)</t>
  </si>
  <si>
    <t>(Sp.1+Sp.5)</t>
  </si>
  <si>
    <t>(Sp.6:Sp.7)</t>
  </si>
  <si>
    <t>(Sp.6:Sp.8)</t>
  </si>
  <si>
    <t xml:space="preserve"> (Sp.6-Sp.7)</t>
  </si>
  <si>
    <t xml:space="preserve"> (Sp.6-Sp.8)</t>
  </si>
  <si>
    <t>Sp. 1</t>
  </si>
  <si>
    <t>Sp. 2</t>
  </si>
  <si>
    <t>Sp. 3</t>
  </si>
  <si>
    <t>Sp. 4</t>
  </si>
  <si>
    <t>Sp. 5</t>
  </si>
  <si>
    <t>Sp. 6</t>
  </si>
  <si>
    <t>Sp. 7</t>
  </si>
  <si>
    <t>Sp. 8</t>
  </si>
  <si>
    <t>Sp. 9</t>
  </si>
  <si>
    <t>Sp. 10</t>
  </si>
  <si>
    <t>Sp. 11</t>
  </si>
  <si>
    <t>Sp. 12</t>
  </si>
  <si>
    <t>Sp. 13</t>
  </si>
  <si>
    <t>Sp. 14</t>
  </si>
  <si>
    <t>Sp. 15</t>
  </si>
  <si>
    <t>Sp. 16</t>
  </si>
  <si>
    <t>.</t>
  </si>
  <si>
    <t>1) nur Ausbildung im dualen System und ohne Bewerber mit Wohnsitz im Ausland.</t>
  </si>
  <si>
    <t>2) durch eine geänderte regionale Zuordnung sind Vergleiche mit Zeiträumen vor 2005 nur eingeschränkt möglich.</t>
  </si>
  <si>
    <t>3) nur Ausbildung im dualen System und ohne jene unbesetzten Ausbildungsstellen, die für die BA regional nicht zuzuordnen sind.</t>
  </si>
  <si>
    <t>Nachdruck -auch auszugsweise- nur mit Quellenangabe gestattet</t>
  </si>
  <si>
    <t>Quellen: Bundesinstitut für Berufsbildung, Erhebung zum 30. September; Bundesagentur für Arbeit (Ausbildungsmarktstatistik) ohne Daten der zugelassenen kommunalen Träger</t>
  </si>
  <si>
    <t>Neu abgeschlossene Ausbildungsverträge, Ausbildungsplatzangebot und -nachfrage 1998 bis 2010 im Saarland</t>
  </si>
  <si>
    <t>Saarland</t>
  </si>
  <si>
    <t>Neunkirchen</t>
  </si>
  <si>
    <t>Saarbrücken</t>
  </si>
  <si>
    <t>Saarlouis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</si>
</sst>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8"/>
      <color indexed="18"/>
      <name val="Arial"/>
      <family val="2"/>
    </font>
    <font>
      <sz val="10"/>
      <color indexed="18"/>
      <name val="Arial"/>
      <family val="2"/>
    </font>
    <font>
      <vertAlign val="superscript"/>
      <sz val="8"/>
      <color indexed="1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2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18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32" borderId="9" applyNumberFormat="0" applyAlignment="0" applyProtection="0"/>
  </cellStyleXfs>
  <cellXfs count="80">
    <xf numFmtId="0" fontId="0" fillId="0" borderId="0" xfId="0" applyFont="1" applyAlignment="1">
      <alignment/>
    </xf>
    <xf numFmtId="0" fontId="19" fillId="0" borderId="0" xfId="51" applyFont="1" applyAlignment="1">
      <alignment vertical="center"/>
      <protection/>
    </xf>
    <xf numFmtId="0" fontId="20" fillId="0" borderId="0" xfId="51" applyFont="1" applyAlignment="1">
      <alignment horizontal="left" vertical="center"/>
      <protection/>
    </xf>
    <xf numFmtId="0" fontId="19" fillId="0" borderId="0" xfId="51" applyFont="1">
      <alignment/>
      <protection/>
    </xf>
    <xf numFmtId="0" fontId="21" fillId="0" borderId="10" xfId="51" applyFont="1" applyBorder="1" applyAlignment="1">
      <alignment horizontal="center" vertical="center" wrapText="1"/>
      <protection/>
    </xf>
    <xf numFmtId="0" fontId="21" fillId="0" borderId="11" xfId="51" applyFont="1" applyBorder="1" applyAlignment="1">
      <alignment horizontal="center" vertical="center" wrapText="1"/>
      <protection/>
    </xf>
    <xf numFmtId="0" fontId="21" fillId="0" borderId="12" xfId="51" applyFont="1" applyBorder="1" applyAlignment="1">
      <alignment horizontal="center" vertical="center" wrapText="1"/>
      <protection/>
    </xf>
    <xf numFmtId="0" fontId="21" fillId="0" borderId="13" xfId="51" applyFont="1" applyBorder="1" applyAlignment="1">
      <alignment horizontal="center" vertical="center" wrapText="1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21" fillId="0" borderId="16" xfId="51" applyFont="1" applyBorder="1" applyAlignment="1">
      <alignment horizontal="center" vertical="center" wrapText="1"/>
      <protection/>
    </xf>
    <xf numFmtId="0" fontId="22" fillId="0" borderId="11" xfId="51" applyFont="1" applyBorder="1" applyAlignment="1">
      <alignment horizontal="center" vertical="center" wrapText="1"/>
      <protection/>
    </xf>
    <xf numFmtId="0" fontId="22" fillId="0" borderId="14" xfId="51" applyFont="1" applyBorder="1" applyAlignment="1">
      <alignment horizontal="center" vertical="center" wrapText="1"/>
      <protection/>
    </xf>
    <xf numFmtId="0" fontId="22" fillId="0" borderId="15" xfId="51" applyFont="1" applyBorder="1" applyAlignment="1">
      <alignment horizontal="center" vertical="center" wrapText="1"/>
      <protection/>
    </xf>
    <xf numFmtId="0" fontId="21" fillId="0" borderId="0" xfId="51" applyFont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18" xfId="51" applyBorder="1" applyAlignment="1">
      <alignment horizontal="center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18" fillId="0" borderId="11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17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2" xfId="51" applyBorder="1" applyAlignment="1">
      <alignment horizontal="center" vertical="center" wrapText="1"/>
      <protection/>
    </xf>
    <xf numFmtId="0" fontId="18" fillId="0" borderId="14" xfId="51" applyBorder="1" applyAlignment="1">
      <alignment horizontal="center" vertical="center" wrapText="1"/>
      <protection/>
    </xf>
    <xf numFmtId="0" fontId="18" fillId="0" borderId="15" xfId="51" applyBorder="1" applyAlignment="1">
      <alignment horizontal="center" vertical="center" wrapText="1"/>
      <protection/>
    </xf>
    <xf numFmtId="0" fontId="18" fillId="0" borderId="17" xfId="51" applyBorder="1" applyAlignment="1">
      <alignment horizontal="center" vertical="center" wrapText="1"/>
      <protection/>
    </xf>
    <xf numFmtId="0" fontId="18" fillId="0" borderId="20" xfId="51" applyBorder="1" applyAlignment="1">
      <alignment horizontal="center" vertical="center" wrapText="1"/>
      <protection/>
    </xf>
    <xf numFmtId="0" fontId="18" fillId="0" borderId="18" xfId="51" applyBorder="1" applyAlignment="1">
      <alignment horizontal="center" vertical="center" wrapText="1"/>
      <protection/>
    </xf>
    <xf numFmtId="0" fontId="21" fillId="0" borderId="20" xfId="51" applyFont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21" fillId="0" borderId="19" xfId="51" applyFont="1" applyBorder="1" applyAlignment="1">
      <alignment horizontal="center" vertical="center" wrapText="1"/>
      <protection/>
    </xf>
    <xf numFmtId="0" fontId="22" fillId="0" borderId="17" xfId="51" applyFont="1" applyBorder="1" applyAlignment="1">
      <alignment horizontal="center" vertical="center" wrapText="1"/>
      <protection/>
    </xf>
    <xf numFmtId="0" fontId="22" fillId="0" borderId="20" xfId="51" applyFont="1" applyBorder="1" applyAlignment="1">
      <alignment horizontal="center" vertical="center" wrapText="1"/>
      <protection/>
    </xf>
    <xf numFmtId="0" fontId="21" fillId="0" borderId="0" xfId="51" applyFont="1">
      <alignment/>
      <protection/>
    </xf>
    <xf numFmtId="0" fontId="21" fillId="0" borderId="23" xfId="51" applyFont="1" applyBorder="1" applyAlignment="1">
      <alignment horizontal="center" vertical="center" wrapText="1"/>
      <protection/>
    </xf>
    <xf numFmtId="0" fontId="21" fillId="0" borderId="24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 horizontal="center" vertical="center" wrapText="1"/>
      <protection/>
    </xf>
    <xf numFmtId="0" fontId="18" fillId="0" borderId="23" xfId="51" applyBorder="1" applyAlignment="1">
      <alignment horizontal="center" vertical="center" wrapText="1"/>
      <protection/>
    </xf>
    <xf numFmtId="0" fontId="22" fillId="0" borderId="21" xfId="51" applyFont="1" applyBorder="1" applyAlignment="1">
      <alignment horizontal="center" vertical="center" wrapText="1"/>
      <protection/>
    </xf>
    <xf numFmtId="0" fontId="22" fillId="0" borderId="23" xfId="51" applyFont="1" applyBorder="1" applyAlignment="1">
      <alignment horizontal="center" vertical="center" wrapText="1"/>
      <protection/>
    </xf>
    <xf numFmtId="0" fontId="21" fillId="0" borderId="22" xfId="51" applyFont="1" applyBorder="1" applyAlignment="1">
      <alignment horizontal="center" vertical="center" wrapText="1"/>
      <protection/>
    </xf>
    <xf numFmtId="0" fontId="18" fillId="0" borderId="21" xfId="51" applyBorder="1" applyAlignment="1">
      <alignment/>
      <protection/>
    </xf>
    <xf numFmtId="0" fontId="18" fillId="0" borderId="22" xfId="51" applyBorder="1" applyAlignment="1">
      <alignment horizontal="center"/>
      <protection/>
    </xf>
    <xf numFmtId="0" fontId="21" fillId="0" borderId="14" xfId="51" applyFont="1" applyBorder="1" applyAlignment="1">
      <alignment horizontal="center" vertical="center" wrapText="1"/>
      <protection/>
    </xf>
    <xf numFmtId="0" fontId="21" fillId="0" borderId="15" xfId="51" applyFont="1" applyBorder="1" applyAlignment="1">
      <alignment horizontal="center" vertical="center" wrapText="1"/>
      <protection/>
    </xf>
    <xf numFmtId="0" fontId="18" fillId="0" borderId="17" xfId="51" applyBorder="1" applyAlignment="1">
      <alignment/>
      <protection/>
    </xf>
    <xf numFmtId="0" fontId="18" fillId="0" borderId="0" xfId="51" applyBorder="1" applyAlignment="1">
      <alignment horizontal="center"/>
      <protection/>
    </xf>
    <xf numFmtId="0" fontId="21" fillId="0" borderId="18" xfId="51" applyFont="1" applyBorder="1" applyAlignment="1">
      <alignment horizontal="center" vertical="center" wrapText="1"/>
      <protection/>
    </xf>
    <xf numFmtId="0" fontId="24" fillId="0" borderId="17" xfId="51" applyFont="1" applyBorder="1">
      <alignment/>
      <protection/>
    </xf>
    <xf numFmtId="0" fontId="25" fillId="0" borderId="0" xfId="51" applyFont="1" applyBorder="1" applyAlignment="1">
      <alignment horizontal="center" wrapText="1"/>
      <protection/>
    </xf>
    <xf numFmtId="0" fontId="24" fillId="0" borderId="20" xfId="51" applyFont="1" applyBorder="1" applyAlignment="1">
      <alignment wrapText="1"/>
      <protection/>
    </xf>
    <xf numFmtId="0" fontId="24" fillId="0" borderId="0" xfId="51" applyFont="1" applyBorder="1" applyAlignment="1">
      <alignment wrapText="1"/>
      <protection/>
    </xf>
    <xf numFmtId="0" fontId="24" fillId="0" borderId="20" xfId="51" applyFont="1" applyBorder="1" applyAlignment="1">
      <alignment horizontal="right" wrapText="1"/>
      <protection/>
    </xf>
    <xf numFmtId="0" fontId="24" fillId="0" borderId="18" xfId="51" applyFont="1" applyBorder="1" applyAlignment="1">
      <alignment wrapText="1"/>
      <protection/>
    </xf>
    <xf numFmtId="0" fontId="24" fillId="0" borderId="0" xfId="51" applyFont="1">
      <alignment/>
      <protection/>
    </xf>
    <xf numFmtId="0" fontId="24" fillId="0" borderId="0" xfId="51" applyFont="1" applyBorder="1" applyAlignment="1">
      <alignment horizontal="center"/>
      <protection/>
    </xf>
    <xf numFmtId="0" fontId="24" fillId="0" borderId="20" xfId="51" applyFont="1" applyBorder="1">
      <alignment/>
      <protection/>
    </xf>
    <xf numFmtId="0" fontId="24" fillId="0" borderId="0" xfId="51" applyFont="1" applyBorder="1">
      <alignment/>
      <protection/>
    </xf>
    <xf numFmtId="0" fontId="24" fillId="0" borderId="20" xfId="51" applyFont="1" applyBorder="1" applyAlignment="1">
      <alignment horizontal="right"/>
      <protection/>
    </xf>
    <xf numFmtId="0" fontId="24" fillId="0" borderId="18" xfId="51" applyFont="1" applyBorder="1">
      <alignment/>
      <protection/>
    </xf>
    <xf numFmtId="3" fontId="24" fillId="0" borderId="20" xfId="51" applyNumberFormat="1" applyFont="1" applyBorder="1">
      <alignment/>
      <protection/>
    </xf>
    <xf numFmtId="3" fontId="24" fillId="0" borderId="0" xfId="51" applyNumberFormat="1" applyFont="1" applyBorder="1">
      <alignment/>
      <protection/>
    </xf>
    <xf numFmtId="3" fontId="24" fillId="0" borderId="20" xfId="51" applyNumberFormat="1" applyFont="1" applyBorder="1" applyAlignment="1">
      <alignment horizontal="right"/>
      <protection/>
    </xf>
    <xf numFmtId="164" fontId="24" fillId="0" borderId="20" xfId="51" applyNumberFormat="1" applyFont="1" applyBorder="1" applyAlignment="1">
      <alignment horizontal="right"/>
      <protection/>
    </xf>
    <xf numFmtId="164" fontId="24" fillId="0" borderId="0" xfId="51" applyNumberFormat="1" applyFont="1" applyBorder="1" applyAlignment="1">
      <alignment horizontal="right"/>
      <protection/>
    </xf>
    <xf numFmtId="164" fontId="24" fillId="0" borderId="18" xfId="51" applyNumberFormat="1" applyFont="1" applyBorder="1" applyAlignment="1">
      <alignment horizontal="right"/>
      <protection/>
    </xf>
    <xf numFmtId="0" fontId="24" fillId="0" borderId="21" xfId="51" applyFont="1" applyBorder="1">
      <alignment/>
      <protection/>
    </xf>
    <xf numFmtId="0" fontId="24" fillId="0" borderId="24" xfId="51" applyFont="1" applyBorder="1" applyAlignment="1">
      <alignment horizontal="center"/>
      <protection/>
    </xf>
    <xf numFmtId="3" fontId="24" fillId="0" borderId="23" xfId="51" applyNumberFormat="1" applyFont="1" applyBorder="1">
      <alignment/>
      <protection/>
    </xf>
    <xf numFmtId="3" fontId="24" fillId="0" borderId="24" xfId="51" applyNumberFormat="1" applyFont="1" applyBorder="1">
      <alignment/>
      <protection/>
    </xf>
    <xf numFmtId="0" fontId="24" fillId="0" borderId="23" xfId="51" applyFont="1" applyBorder="1">
      <alignment/>
      <protection/>
    </xf>
    <xf numFmtId="0" fontId="24" fillId="0" borderId="23" xfId="51" applyFont="1" applyBorder="1" applyAlignment="1">
      <alignment horizontal="right"/>
      <protection/>
    </xf>
    <xf numFmtId="3" fontId="24" fillId="0" borderId="23" xfId="51" applyNumberFormat="1" applyFont="1" applyBorder="1" applyAlignment="1">
      <alignment horizontal="right"/>
      <protection/>
    </xf>
    <xf numFmtId="0" fontId="24" fillId="0" borderId="24" xfId="51" applyFont="1" applyBorder="1">
      <alignment/>
      <protection/>
    </xf>
    <xf numFmtId="0" fontId="24" fillId="0" borderId="22" xfId="51" applyFont="1" applyBorder="1">
      <alignment/>
      <protection/>
    </xf>
    <xf numFmtId="3" fontId="24" fillId="0" borderId="0" xfId="51" applyNumberFormat="1" applyFont="1">
      <alignment/>
      <protection/>
    </xf>
    <xf numFmtId="3" fontId="24" fillId="0" borderId="0" xfId="51" applyNumberFormat="1" applyFont="1" applyAlignment="1">
      <alignment horizontal="right"/>
      <protection/>
    </xf>
    <xf numFmtId="0" fontId="24" fillId="0" borderId="0" xfId="51" applyFont="1" applyAlignment="1">
      <alignment horizontal="left" wrapText="1"/>
      <protection/>
    </xf>
    <xf numFmtId="0" fontId="24" fillId="0" borderId="0" xfId="51" applyFont="1" applyAlignment="1">
      <alignment horizontal="left"/>
      <protection/>
    </xf>
    <xf numFmtId="0" fontId="25" fillId="0" borderId="0" xfId="51" applyFont="1" applyAlignment="1">
      <alignment horizontal="left"/>
      <protection/>
    </xf>
  </cellXfs>
  <cellStyles count="48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Standard 2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85"/>
  <sheetViews>
    <sheetView tabSelected="1" zoomScalePageLayoutView="0" workbookViewId="0" topLeftCell="A46">
      <selection activeCell="C73" sqref="C73"/>
    </sheetView>
  </sheetViews>
  <sheetFormatPr defaultColWidth="11.421875" defaultRowHeight="15"/>
  <cols>
    <col min="1" max="1" width="0.85546875" style="54" customWidth="1"/>
    <col min="2" max="2" width="0.9921875" style="54" customWidth="1"/>
    <col min="3" max="3" width="15.7109375" style="54" customWidth="1"/>
    <col min="4" max="4" width="12.140625" style="54" customWidth="1"/>
    <col min="5" max="5" width="9.28125" style="54" customWidth="1"/>
    <col min="6" max="6" width="10.140625" style="54" customWidth="1"/>
    <col min="7" max="7" width="9.421875" style="54" customWidth="1"/>
    <col min="8" max="8" width="9.8515625" style="54" customWidth="1"/>
    <col min="9" max="10" width="10.421875" style="54" customWidth="1"/>
    <col min="11" max="11" width="10.140625" style="54" customWidth="1"/>
    <col min="12" max="13" width="10.28125" style="54" customWidth="1"/>
    <col min="14" max="14" width="11.00390625" style="54" customWidth="1"/>
    <col min="15" max="15" width="10.7109375" style="54" customWidth="1"/>
    <col min="16" max="16" width="9.57421875" style="54" customWidth="1"/>
    <col min="17" max="18" width="10.421875" style="54" customWidth="1"/>
    <col min="19" max="19" width="11.140625" style="54" customWidth="1"/>
    <col min="20" max="16384" width="11.421875" style="54" customWidth="1"/>
  </cols>
  <sheetData>
    <row r="2" spans="3:19" s="1" customFormat="1" ht="14.25" customHeight="1">
      <c r="C2" s="2" t="s">
        <v>50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="3" customFormat="1" ht="12"/>
    <row r="4" spans="2:19" s="14" customFormat="1" ht="35.25" customHeight="1">
      <c r="B4" s="4"/>
      <c r="C4" s="5"/>
      <c r="D4" s="6" t="s">
        <v>0</v>
      </c>
      <c r="E4" s="7" t="s">
        <v>1</v>
      </c>
      <c r="F4" s="8"/>
      <c r="G4" s="8"/>
      <c r="H4" s="9"/>
      <c r="I4" s="4" t="s">
        <v>2</v>
      </c>
      <c r="J4" s="10"/>
      <c r="K4" s="10"/>
      <c r="L4" s="10"/>
      <c r="M4" s="10"/>
      <c r="N4" s="10"/>
      <c r="O4" s="11"/>
      <c r="P4" s="7" t="s">
        <v>3</v>
      </c>
      <c r="Q4" s="12"/>
      <c r="R4" s="12"/>
      <c r="S4" s="13"/>
    </row>
    <row r="5" spans="2:19" s="14" customFormat="1" ht="24" customHeight="1">
      <c r="B5" s="15"/>
      <c r="C5" s="16"/>
      <c r="D5" s="17" t="s">
        <v>4</v>
      </c>
      <c r="E5" s="17" t="s">
        <v>5</v>
      </c>
      <c r="F5" s="8" t="s">
        <v>6</v>
      </c>
      <c r="G5" s="12"/>
      <c r="H5" s="13"/>
      <c r="I5" s="4" t="s">
        <v>7</v>
      </c>
      <c r="J5" s="4" t="s">
        <v>8</v>
      </c>
      <c r="K5" s="18"/>
      <c r="L5" s="7" t="s">
        <v>9</v>
      </c>
      <c r="M5" s="8"/>
      <c r="N5" s="8"/>
      <c r="O5" s="13"/>
      <c r="P5" s="4" t="s">
        <v>4</v>
      </c>
      <c r="Q5" s="17" t="s">
        <v>10</v>
      </c>
      <c r="R5" s="4" t="s">
        <v>8</v>
      </c>
      <c r="S5" s="18"/>
    </row>
    <row r="6" spans="2:19" s="14" customFormat="1" ht="24" customHeight="1">
      <c r="B6" s="15"/>
      <c r="C6" s="16"/>
      <c r="D6" s="19"/>
      <c r="E6" s="19"/>
      <c r="F6" s="4" t="s">
        <v>11</v>
      </c>
      <c r="G6" s="17" t="s">
        <v>12</v>
      </c>
      <c r="H6" s="5" t="s">
        <v>13</v>
      </c>
      <c r="I6" s="20"/>
      <c r="J6" s="21"/>
      <c r="K6" s="22"/>
      <c r="L6" s="7" t="s">
        <v>14</v>
      </c>
      <c r="M6" s="23"/>
      <c r="N6" s="7" t="s">
        <v>15</v>
      </c>
      <c r="O6" s="24"/>
      <c r="P6" s="20"/>
      <c r="Q6" s="19"/>
      <c r="R6" s="21"/>
      <c r="S6" s="22"/>
    </row>
    <row r="7" spans="2:19" s="33" customFormat="1" ht="36" customHeight="1">
      <c r="B7" s="15"/>
      <c r="C7" s="16"/>
      <c r="D7" s="19"/>
      <c r="E7" s="19"/>
      <c r="F7" s="25"/>
      <c r="G7" s="26"/>
      <c r="H7" s="27"/>
      <c r="I7" s="20"/>
      <c r="J7" s="28" t="s">
        <v>16</v>
      </c>
      <c r="K7" s="29" t="s">
        <v>17</v>
      </c>
      <c r="L7" s="28" t="s">
        <v>16</v>
      </c>
      <c r="M7" s="29" t="s">
        <v>18</v>
      </c>
      <c r="N7" s="30" t="s">
        <v>19</v>
      </c>
      <c r="O7" s="28" t="s">
        <v>18</v>
      </c>
      <c r="P7" s="31"/>
      <c r="Q7" s="32"/>
      <c r="R7" s="28" t="s">
        <v>19</v>
      </c>
      <c r="S7" s="30" t="s">
        <v>17</v>
      </c>
    </row>
    <row r="8" spans="2:19" s="33" customFormat="1" ht="13.5" customHeight="1">
      <c r="B8" s="15"/>
      <c r="C8" s="16"/>
      <c r="D8" s="34"/>
      <c r="E8" s="35"/>
      <c r="F8" s="36"/>
      <c r="G8" s="37"/>
      <c r="H8" s="35" t="s">
        <v>20</v>
      </c>
      <c r="I8" s="34" t="s">
        <v>21</v>
      </c>
      <c r="J8" s="34" t="s">
        <v>22</v>
      </c>
      <c r="K8" s="35" t="s">
        <v>23</v>
      </c>
      <c r="L8" s="34" t="s">
        <v>24</v>
      </c>
      <c r="M8" s="35" t="s">
        <v>25</v>
      </c>
      <c r="N8" s="34" t="s">
        <v>26</v>
      </c>
      <c r="O8" s="35" t="s">
        <v>27</v>
      </c>
      <c r="P8" s="38"/>
      <c r="Q8" s="39"/>
      <c r="R8" s="40"/>
      <c r="S8" s="40"/>
    </row>
    <row r="9" spans="2:19" s="33" customFormat="1" ht="21" customHeight="1">
      <c r="B9" s="41"/>
      <c r="C9" s="42"/>
      <c r="D9" s="6" t="s">
        <v>28</v>
      </c>
      <c r="E9" s="43" t="s">
        <v>29</v>
      </c>
      <c r="F9" s="6" t="s">
        <v>30</v>
      </c>
      <c r="G9" s="6" t="s">
        <v>31</v>
      </c>
      <c r="H9" s="6" t="s">
        <v>32</v>
      </c>
      <c r="I9" s="43" t="s">
        <v>33</v>
      </c>
      <c r="J9" s="6" t="s">
        <v>34</v>
      </c>
      <c r="K9" s="6" t="s">
        <v>35</v>
      </c>
      <c r="L9" s="6" t="s">
        <v>36</v>
      </c>
      <c r="M9" s="43" t="s">
        <v>37</v>
      </c>
      <c r="N9" s="6" t="s">
        <v>38</v>
      </c>
      <c r="O9" s="43" t="s">
        <v>39</v>
      </c>
      <c r="P9" s="6" t="s">
        <v>40</v>
      </c>
      <c r="Q9" s="44" t="s">
        <v>41</v>
      </c>
      <c r="R9" s="44" t="s">
        <v>42</v>
      </c>
      <c r="S9" s="44" t="s">
        <v>43</v>
      </c>
    </row>
    <row r="10" spans="2:19" s="33" customFormat="1" ht="4.5" customHeight="1">
      <c r="B10" s="45"/>
      <c r="C10" s="46"/>
      <c r="D10" s="28"/>
      <c r="E10" s="29"/>
      <c r="F10" s="28"/>
      <c r="G10" s="28"/>
      <c r="H10" s="28"/>
      <c r="I10" s="29"/>
      <c r="J10" s="28"/>
      <c r="K10" s="28"/>
      <c r="L10" s="28"/>
      <c r="M10" s="29"/>
      <c r="N10" s="28"/>
      <c r="O10" s="29"/>
      <c r="P10" s="29"/>
      <c r="Q10" s="47"/>
      <c r="R10" s="47"/>
      <c r="S10" s="47"/>
    </row>
    <row r="11" spans="2:19" ht="24" customHeight="1">
      <c r="B11" s="48"/>
      <c r="C11" s="49" t="s">
        <v>51</v>
      </c>
      <c r="D11" s="50"/>
      <c r="E11" s="51"/>
      <c r="F11" s="50"/>
      <c r="G11" s="50"/>
      <c r="H11" s="52"/>
      <c r="I11" s="51"/>
      <c r="J11" s="50"/>
      <c r="K11" s="52"/>
      <c r="L11" s="50"/>
      <c r="M11" s="51"/>
      <c r="N11" s="50"/>
      <c r="O11" s="50"/>
      <c r="P11" s="51"/>
      <c r="Q11" s="50"/>
      <c r="R11" s="53"/>
      <c r="S11" s="53"/>
    </row>
    <row r="12" spans="2:19" ht="5.25" customHeight="1">
      <c r="B12" s="48"/>
      <c r="C12" s="55"/>
      <c r="D12" s="56"/>
      <c r="E12" s="57"/>
      <c r="F12" s="56"/>
      <c r="G12" s="56"/>
      <c r="H12" s="58"/>
      <c r="I12" s="57"/>
      <c r="J12" s="56"/>
      <c r="K12" s="58"/>
      <c r="L12" s="56"/>
      <c r="M12" s="57"/>
      <c r="N12" s="56"/>
      <c r="O12" s="56"/>
      <c r="P12" s="57"/>
      <c r="Q12" s="56"/>
      <c r="R12" s="59"/>
      <c r="S12" s="59"/>
    </row>
    <row r="13" spans="2:19" ht="12">
      <c r="B13" s="48"/>
      <c r="C13" s="55">
        <v>1998</v>
      </c>
      <c r="D13" s="60">
        <v>8486</v>
      </c>
      <c r="E13" s="61">
        <v>421</v>
      </c>
      <c r="F13" s="60">
        <v>615</v>
      </c>
      <c r="G13" s="62" t="s">
        <v>44</v>
      </c>
      <c r="H13" s="62" t="str">
        <f>IF(G13&lt;&gt;".",F13+G13,".")</f>
        <v>.</v>
      </c>
      <c r="I13" s="61">
        <f>D13+E13</f>
        <v>8907</v>
      </c>
      <c r="J13" s="60">
        <f>D13+F13</f>
        <v>9101</v>
      </c>
      <c r="K13" s="62" t="str">
        <f>IF(H13&lt;&gt;".",D13+H13,".")</f>
        <v>.</v>
      </c>
      <c r="L13" s="63">
        <f>IF(J13&lt;&gt;0,I13*100/J13,".")</f>
        <v>97.86836611361389</v>
      </c>
      <c r="M13" s="64" t="str">
        <f>IF(K13&lt;&gt;".",IF(K13&lt;&gt;0,I13*100/K13,"."),".")</f>
        <v>.</v>
      </c>
      <c r="N13" s="62">
        <f>I13-J13</f>
        <v>-194</v>
      </c>
      <c r="O13" s="62" t="str">
        <f>IF(K13&lt;&gt;".",I13-K13,".")</f>
        <v>.</v>
      </c>
      <c r="P13" s="64" t="str">
        <f>IF(D12&lt;&gt;0,(D13-D12)*100/D12,".")</f>
        <v>.</v>
      </c>
      <c r="Q13" s="63" t="str">
        <f>IF(I12&lt;&gt;0,(I13-I12)*100/I12,".")</f>
        <v>.</v>
      </c>
      <c r="R13" s="65" t="str">
        <f>IF(AND(J12&lt;&gt;0,J12&lt;&gt;"."),(J13-J12)*100/J12,".")</f>
        <v>.</v>
      </c>
      <c r="S13" s="65" t="str">
        <f>IF(AND(K12&lt;&gt;0,K12&lt;&gt;".",K13&lt;&gt;"."),(K13-K12)*100/K12,".")</f>
        <v>.</v>
      </c>
    </row>
    <row r="14" spans="2:19" ht="12">
      <c r="B14" s="48"/>
      <c r="C14" s="55">
        <v>1999</v>
      </c>
      <c r="D14" s="60">
        <v>9034</v>
      </c>
      <c r="E14" s="61">
        <v>395</v>
      </c>
      <c r="F14" s="60">
        <v>455</v>
      </c>
      <c r="G14" s="62" t="s">
        <v>44</v>
      </c>
      <c r="H14" s="62" t="str">
        <f>IF(G14&lt;&gt;".",F14+G14,".")</f>
        <v>.</v>
      </c>
      <c r="I14" s="61">
        <f>D14+E14</f>
        <v>9429</v>
      </c>
      <c r="J14" s="60">
        <f>D14+F14</f>
        <v>9489</v>
      </c>
      <c r="K14" s="62" t="str">
        <f>IF(H14&lt;&gt;".",D14+H14,".")</f>
        <v>.</v>
      </c>
      <c r="L14" s="63">
        <f>IF(J14&lt;&gt;0,I14*100/J14,".")</f>
        <v>99.36768890294024</v>
      </c>
      <c r="M14" s="64" t="str">
        <f>IF(K14&lt;&gt;".",IF(K14&lt;&gt;0,I14*100/K14,"."),".")</f>
        <v>.</v>
      </c>
      <c r="N14" s="62">
        <f>I14-J14</f>
        <v>-60</v>
      </c>
      <c r="O14" s="62" t="str">
        <f>IF(K14&lt;&gt;".",I14-K14,".")</f>
        <v>.</v>
      </c>
      <c r="P14" s="64">
        <f>IF(D13&lt;&gt;0,(D14-D13)*100/D13,".")</f>
        <v>6.4576950271034645</v>
      </c>
      <c r="Q14" s="63">
        <f>IF(I13&lt;&gt;0,(I14-I13)*100/I13,".")</f>
        <v>5.860559110811721</v>
      </c>
      <c r="R14" s="65">
        <f>IF(AND(J13&lt;&gt;0,J13&lt;&gt;"."),(J14-J13)*100/J13,".")</f>
        <v>4.263267772772223</v>
      </c>
      <c r="S14" s="65" t="str">
        <f>IF(AND(K13&lt;&gt;0,K13&lt;&gt;".",K14&lt;&gt;"."),(K14-K13)*100/K13,".")</f>
        <v>.</v>
      </c>
    </row>
    <row r="15" spans="2:19" ht="12">
      <c r="B15" s="48"/>
      <c r="C15" s="55">
        <v>2000</v>
      </c>
      <c r="D15" s="60">
        <v>9252</v>
      </c>
      <c r="E15" s="61">
        <v>367</v>
      </c>
      <c r="F15" s="60">
        <v>487</v>
      </c>
      <c r="G15" s="62" t="s">
        <v>44</v>
      </c>
      <c r="H15" s="62" t="str">
        <f>IF(G15&lt;&gt;".",F15+G15,".")</f>
        <v>.</v>
      </c>
      <c r="I15" s="61">
        <f>D15+E15</f>
        <v>9619</v>
      </c>
      <c r="J15" s="60">
        <f>D15+F15</f>
        <v>9739</v>
      </c>
      <c r="K15" s="62" t="str">
        <f>IF(H15&lt;&gt;".",D15+H15,".")</f>
        <v>.</v>
      </c>
      <c r="L15" s="63">
        <f>IF(J15&lt;&gt;0,I15*100/J15,".")</f>
        <v>98.76784064072287</v>
      </c>
      <c r="M15" s="64" t="str">
        <f>IF(K15&lt;&gt;".",IF(K15&lt;&gt;0,I15*100/K15,"."),".")</f>
        <v>.</v>
      </c>
      <c r="N15" s="62">
        <f>I15-J15</f>
        <v>-120</v>
      </c>
      <c r="O15" s="62" t="str">
        <f>IF(K15&lt;&gt;".",I15-K15,".")</f>
        <v>.</v>
      </c>
      <c r="P15" s="64">
        <f>IF(D14&lt;&gt;0,(D15-D14)*100/D14,".")</f>
        <v>2.413106043834403</v>
      </c>
      <c r="Q15" s="63">
        <f>IF(I14&lt;&gt;0,(I15-I14)*100/I14,".")</f>
        <v>2.015059921518719</v>
      </c>
      <c r="R15" s="65">
        <f>IF(AND(J14&lt;&gt;0,J14&lt;&gt;"."),(J15-J14)*100/J14,".")</f>
        <v>2.6346295710823058</v>
      </c>
      <c r="S15" s="65" t="str">
        <f>IF(AND(K14&lt;&gt;0,K14&lt;&gt;".",K15&lt;&gt;"."),(K15-K14)*100/K14,".")</f>
        <v>.</v>
      </c>
    </row>
    <row r="16" spans="2:19" ht="12">
      <c r="B16" s="48"/>
      <c r="C16" s="55">
        <v>2001</v>
      </c>
      <c r="D16" s="60">
        <v>8839</v>
      </c>
      <c r="E16" s="61">
        <v>515</v>
      </c>
      <c r="F16" s="60">
        <v>335</v>
      </c>
      <c r="G16" s="62" t="s">
        <v>44</v>
      </c>
      <c r="H16" s="62" t="str">
        <f>IF(G16&lt;&gt;".",F16+G16,".")</f>
        <v>.</v>
      </c>
      <c r="I16" s="61">
        <f>D16+E16</f>
        <v>9354</v>
      </c>
      <c r="J16" s="60">
        <f>D16+F16</f>
        <v>9174</v>
      </c>
      <c r="K16" s="62" t="str">
        <f>IF(H16&lt;&gt;".",D16+H16,".")</f>
        <v>.</v>
      </c>
      <c r="L16" s="63">
        <f>IF(J16&lt;&gt;0,I16*100/J16,".")</f>
        <v>101.96206671026815</v>
      </c>
      <c r="M16" s="64" t="str">
        <f>IF(K16&lt;&gt;".",IF(K16&lt;&gt;0,I16*100/K16,"."),".")</f>
        <v>.</v>
      </c>
      <c r="N16" s="62">
        <f>I16-J16</f>
        <v>180</v>
      </c>
      <c r="O16" s="62" t="str">
        <f>IF(K16&lt;&gt;".",I16-K16,".")</f>
        <v>.</v>
      </c>
      <c r="P16" s="64">
        <f>IF(D15&lt;&gt;0,(D16-D15)*100/D15,".")</f>
        <v>-4.4638996973627325</v>
      </c>
      <c r="Q16" s="63">
        <f>IF(I15&lt;&gt;0,(I16-I15)*100/I15,".")</f>
        <v>-2.7549641334858093</v>
      </c>
      <c r="R16" s="65">
        <f>IF(AND(J15&lt;&gt;0,J15&lt;&gt;"."),(J16-J15)*100/J15,".")</f>
        <v>-5.801416983263168</v>
      </c>
      <c r="S16" s="65" t="str">
        <f>IF(AND(K15&lt;&gt;0,K15&lt;&gt;".",K16&lt;&gt;"."),(K16-K15)*100/K15,".")</f>
        <v>.</v>
      </c>
    </row>
    <row r="17" spans="2:19" ht="12">
      <c r="B17" s="48"/>
      <c r="C17" s="55">
        <v>2002</v>
      </c>
      <c r="D17" s="60">
        <v>8356</v>
      </c>
      <c r="E17" s="61">
        <v>341</v>
      </c>
      <c r="F17" s="60">
        <v>375</v>
      </c>
      <c r="G17" s="62" t="s">
        <v>44</v>
      </c>
      <c r="H17" s="62" t="str">
        <f>IF(G17&lt;&gt;".",F17+G17,".")</f>
        <v>.</v>
      </c>
      <c r="I17" s="61">
        <f>D17+E17</f>
        <v>8697</v>
      </c>
      <c r="J17" s="60">
        <f>D17+F17</f>
        <v>8731</v>
      </c>
      <c r="K17" s="62" t="str">
        <f>IF(H17&lt;&gt;".",D17+H17,".")</f>
        <v>.</v>
      </c>
      <c r="L17" s="63">
        <f>IF(J17&lt;&gt;0,I17*100/J17,".")</f>
        <v>99.61058298018554</v>
      </c>
      <c r="M17" s="64" t="str">
        <f>IF(K17&lt;&gt;".",IF(K17&lt;&gt;0,I17*100/K17,"."),".")</f>
        <v>.</v>
      </c>
      <c r="N17" s="62">
        <f>I17-J17</f>
        <v>-34</v>
      </c>
      <c r="O17" s="62" t="str">
        <f>IF(K17&lt;&gt;".",I17-K17,".")</f>
        <v>.</v>
      </c>
      <c r="P17" s="64">
        <f>IF(D16&lt;&gt;0,(D17-D16)*100/D16,".")</f>
        <v>-5.464419051928951</v>
      </c>
      <c r="Q17" s="63">
        <f>IF(I16&lt;&gt;0,(I17-I16)*100/I16,".")</f>
        <v>-7.023733162283515</v>
      </c>
      <c r="R17" s="65">
        <f>IF(AND(J16&lt;&gt;0,J16&lt;&gt;"."),(J17-J16)*100/J16,".")</f>
        <v>-4.828864181382167</v>
      </c>
      <c r="S17" s="65" t="str">
        <f>IF(AND(K16&lt;&gt;0,K16&lt;&gt;".",K17&lt;&gt;"."),(K17-K16)*100/K16,".")</f>
        <v>.</v>
      </c>
    </row>
    <row r="18" spans="2:19" ht="12">
      <c r="B18" s="48"/>
      <c r="C18" s="55">
        <v>2003</v>
      </c>
      <c r="D18" s="60">
        <v>8178</v>
      </c>
      <c r="E18" s="61">
        <v>339</v>
      </c>
      <c r="F18" s="60">
        <v>498</v>
      </c>
      <c r="G18" s="62" t="s">
        <v>44</v>
      </c>
      <c r="H18" s="62" t="str">
        <f>IF(G18&lt;&gt;".",F18+G18,".")</f>
        <v>.</v>
      </c>
      <c r="I18" s="61">
        <f>D18+E18</f>
        <v>8517</v>
      </c>
      <c r="J18" s="60">
        <f>D18+F18</f>
        <v>8676</v>
      </c>
      <c r="K18" s="62" t="str">
        <f>IF(H18&lt;&gt;".",D18+H18,".")</f>
        <v>.</v>
      </c>
      <c r="L18" s="63">
        <f>IF(J18&lt;&gt;0,I18*100/J18,".")</f>
        <v>98.16735822959889</v>
      </c>
      <c r="M18" s="64" t="str">
        <f>IF(K18&lt;&gt;".",IF(K18&lt;&gt;0,I18*100/K18,"."),".")</f>
        <v>.</v>
      </c>
      <c r="N18" s="62">
        <f>I18-J18</f>
        <v>-159</v>
      </c>
      <c r="O18" s="62" t="str">
        <f>IF(K18&lt;&gt;".",I18-K18,".")</f>
        <v>.</v>
      </c>
      <c r="P18" s="64">
        <f>IF(D17&lt;&gt;0,(D18-D17)*100/D17,".")</f>
        <v>-2.1302058401148876</v>
      </c>
      <c r="Q18" s="63">
        <f>IF(I17&lt;&gt;0,(I18-I17)*100/I17,".")</f>
        <v>-2.069679199724043</v>
      </c>
      <c r="R18" s="65">
        <f>IF(AND(J17&lt;&gt;0,J17&lt;&gt;"."),(J18-J17)*100/J17,".")</f>
        <v>-0.629939296758676</v>
      </c>
      <c r="S18" s="65" t="str">
        <f>IF(AND(K17&lt;&gt;0,K17&lt;&gt;".",K18&lt;&gt;"."),(K18-K17)*100/K17,".")</f>
        <v>.</v>
      </c>
    </row>
    <row r="19" spans="2:19" ht="12">
      <c r="B19" s="48"/>
      <c r="C19" s="55">
        <v>2004</v>
      </c>
      <c r="D19" s="60">
        <v>8201</v>
      </c>
      <c r="E19" s="61">
        <v>304</v>
      </c>
      <c r="F19" s="60">
        <v>776</v>
      </c>
      <c r="G19" s="62" t="s">
        <v>44</v>
      </c>
      <c r="H19" s="62" t="str">
        <f>IF(G19&lt;&gt;".",F19+G19,".")</f>
        <v>.</v>
      </c>
      <c r="I19" s="61">
        <f>D19+E19</f>
        <v>8505</v>
      </c>
      <c r="J19" s="60">
        <f>D19+F19</f>
        <v>8977</v>
      </c>
      <c r="K19" s="62" t="str">
        <f>IF(H19&lt;&gt;".",D19+H19,".")</f>
        <v>.</v>
      </c>
      <c r="L19" s="63">
        <f>IF(J19&lt;&gt;0,I19*100/J19,".")</f>
        <v>94.74211874791133</v>
      </c>
      <c r="M19" s="64" t="str">
        <f>IF(K19&lt;&gt;".",IF(K19&lt;&gt;0,I19*100/K19,"."),".")</f>
        <v>.</v>
      </c>
      <c r="N19" s="62">
        <f>I19-J19</f>
        <v>-472</v>
      </c>
      <c r="O19" s="62" t="str">
        <f>IF(K19&lt;&gt;".",I19-K19,".")</f>
        <v>.</v>
      </c>
      <c r="P19" s="64">
        <f>IF(D18&lt;&gt;0,(D19-D18)*100/D18,".")</f>
        <v>0.28124235754463195</v>
      </c>
      <c r="Q19" s="63">
        <f>IF(I18&lt;&gt;0,(I19-I18)*100/I18,".")</f>
        <v>-0.14089468122578372</v>
      </c>
      <c r="R19" s="65">
        <f>IF(AND(J18&lt;&gt;0,J18&lt;&gt;"."),(J19-J18)*100/J18,".")</f>
        <v>3.4693407100046105</v>
      </c>
      <c r="S19" s="65" t="str">
        <f>IF(AND(K18&lt;&gt;0,K18&lt;&gt;".",K19&lt;&gt;"."),(K19-K18)*100/K18,".")</f>
        <v>.</v>
      </c>
    </row>
    <row r="20" spans="2:19" ht="12">
      <c r="B20" s="48"/>
      <c r="C20" s="55">
        <v>2005</v>
      </c>
      <c r="D20" s="60">
        <v>8177</v>
      </c>
      <c r="E20" s="61">
        <v>224</v>
      </c>
      <c r="F20" s="60">
        <v>499</v>
      </c>
      <c r="G20" s="62" t="s">
        <v>44</v>
      </c>
      <c r="H20" s="62" t="str">
        <f>IF(G20&lt;&gt;".",F20+G20,".")</f>
        <v>.</v>
      </c>
      <c r="I20" s="61">
        <f>D20+E20</f>
        <v>8401</v>
      </c>
      <c r="J20" s="60">
        <f>D20+F20</f>
        <v>8676</v>
      </c>
      <c r="K20" s="62" t="str">
        <f>IF(H20&lt;&gt;".",D20+H20,".")</f>
        <v>.</v>
      </c>
      <c r="L20" s="63">
        <f>IF(J20&lt;&gt;0,I20*100/J20,".")</f>
        <v>96.83033656062702</v>
      </c>
      <c r="M20" s="64" t="str">
        <f>IF(K20&lt;&gt;".",IF(K20&lt;&gt;0,I20*100/K20,"."),".")</f>
        <v>.</v>
      </c>
      <c r="N20" s="62">
        <f>I20-J20</f>
        <v>-275</v>
      </c>
      <c r="O20" s="62" t="str">
        <f>IF(K20&lt;&gt;".",I20-K20,".")</f>
        <v>.</v>
      </c>
      <c r="P20" s="64">
        <f>IF(D19&lt;&gt;0,(D20-D19)*100/D19,".")</f>
        <v>-0.29264723814169</v>
      </c>
      <c r="Q20" s="63">
        <f>IF(I19&lt;&gt;0,(I20-I19)*100/I19,".")</f>
        <v>-1.2228101116990007</v>
      </c>
      <c r="R20" s="65">
        <f>IF(AND(J19&lt;&gt;0,J19&lt;&gt;"."),(J20-J19)*100/J19,".")</f>
        <v>-3.3530132560989196</v>
      </c>
      <c r="S20" s="65" t="str">
        <f>IF(AND(K19&lt;&gt;0,K19&lt;&gt;".",K20&lt;&gt;"."),(K20-K19)*100/K19,".")</f>
        <v>.</v>
      </c>
    </row>
    <row r="21" spans="2:19" ht="12">
      <c r="B21" s="48"/>
      <c r="C21" s="55">
        <v>2006</v>
      </c>
      <c r="D21" s="60">
        <v>8359</v>
      </c>
      <c r="E21" s="61">
        <v>270</v>
      </c>
      <c r="F21" s="60">
        <v>376</v>
      </c>
      <c r="G21" s="62" t="s">
        <v>44</v>
      </c>
      <c r="H21" s="62" t="str">
        <f>IF(G21&lt;&gt;".",F21+G21,".")</f>
        <v>.</v>
      </c>
      <c r="I21" s="61">
        <f>D21+E21</f>
        <v>8629</v>
      </c>
      <c r="J21" s="60">
        <f>D21+F21</f>
        <v>8735</v>
      </c>
      <c r="K21" s="62" t="str">
        <f>IF(H21&lt;&gt;".",D21+H21,".")</f>
        <v>.</v>
      </c>
      <c r="L21" s="63">
        <f>IF(J21&lt;&gt;0,I21*100/J21,".")</f>
        <v>98.7864911276474</v>
      </c>
      <c r="M21" s="64" t="str">
        <f>IF(K21&lt;&gt;".",IF(K21&lt;&gt;0,I21*100/K21,"."),".")</f>
        <v>.</v>
      </c>
      <c r="N21" s="62">
        <f>I21-J21</f>
        <v>-106</v>
      </c>
      <c r="O21" s="62" t="str">
        <f>IF(K21&lt;&gt;".",I21-K21,".")</f>
        <v>.</v>
      </c>
      <c r="P21" s="64">
        <f>IF(D20&lt;&gt;0,(D21-D20)*100/D20,".")</f>
        <v>2.2257551669316373</v>
      </c>
      <c r="Q21" s="63">
        <f>IF(I20&lt;&gt;0,(I21-I20)*100/I20,".")</f>
        <v>2.7139626234972027</v>
      </c>
      <c r="R21" s="65">
        <f>IF(AND(J20&lt;&gt;0,J20&lt;&gt;"."),(J21-J20)*100/J20,".")</f>
        <v>0.6800368833563855</v>
      </c>
      <c r="S21" s="65" t="str">
        <f>IF(AND(K20&lt;&gt;0,K20&lt;&gt;".",K21&lt;&gt;"."),(K21-K20)*100/K20,".")</f>
        <v>.</v>
      </c>
    </row>
    <row r="22" spans="2:19" ht="12">
      <c r="B22" s="48"/>
      <c r="C22" s="55">
        <v>2007</v>
      </c>
      <c r="D22" s="60">
        <v>8919</v>
      </c>
      <c r="E22" s="61">
        <v>187</v>
      </c>
      <c r="F22" s="60">
        <v>138</v>
      </c>
      <c r="G22" s="62">
        <v>923</v>
      </c>
      <c r="H22" s="62">
        <f>IF(G22&lt;&gt;".",F22+G22,".")</f>
        <v>1061</v>
      </c>
      <c r="I22" s="61">
        <f>D22+E22</f>
        <v>9106</v>
      </c>
      <c r="J22" s="60">
        <f>D22+F22</f>
        <v>9057</v>
      </c>
      <c r="K22" s="62">
        <f>IF(H22&lt;&gt;".",D22+H22,".")</f>
        <v>9980</v>
      </c>
      <c r="L22" s="63">
        <f>IF(J22&lt;&gt;0,I22*100/J22,".")</f>
        <v>100.54101799712929</v>
      </c>
      <c r="M22" s="64">
        <f>IF(K22&lt;&gt;".",IF(K22&lt;&gt;0,I22*100/K22,"."),".")</f>
        <v>91.24248496993988</v>
      </c>
      <c r="N22" s="62">
        <f>I22-J22</f>
        <v>49</v>
      </c>
      <c r="O22" s="62">
        <f>IF(K22&lt;&gt;".",I22-K22,".")</f>
        <v>-874</v>
      </c>
      <c r="P22" s="64">
        <f>IF(D21&lt;&gt;0,(D22-D21)*100/D21,".")</f>
        <v>6.6993659528651754</v>
      </c>
      <c r="Q22" s="63">
        <f>IF(I21&lt;&gt;0,(I22-I21)*100/I21,".")</f>
        <v>5.527871132228531</v>
      </c>
      <c r="R22" s="65">
        <f>IF(AND(J21&lt;&gt;0,J21&lt;&gt;"."),(J22-J21)*100/J21,".")</f>
        <v>3.686319404693761</v>
      </c>
      <c r="S22" s="65" t="str">
        <f>IF(AND(K21&lt;&gt;0,K21&lt;&gt;".",K22&lt;&gt;"."),(K22-K21)*100/K21,".")</f>
        <v>.</v>
      </c>
    </row>
    <row r="23" spans="2:19" ht="12">
      <c r="B23" s="48"/>
      <c r="C23" s="55">
        <v>2008</v>
      </c>
      <c r="D23" s="60">
        <v>8891</v>
      </c>
      <c r="E23" s="61">
        <v>350</v>
      </c>
      <c r="F23" s="60">
        <v>55</v>
      </c>
      <c r="G23" s="62">
        <v>1127</v>
      </c>
      <c r="H23" s="62">
        <f>IF(G23&lt;&gt;".",F23+G23,".")</f>
        <v>1182</v>
      </c>
      <c r="I23" s="61">
        <f>D23+E23</f>
        <v>9241</v>
      </c>
      <c r="J23" s="60">
        <f>D23+F23</f>
        <v>8946</v>
      </c>
      <c r="K23" s="62">
        <f>IF(H23&lt;&gt;".",D23+H23,".")</f>
        <v>10073</v>
      </c>
      <c r="L23" s="63">
        <f>IF(J23&lt;&gt;0,I23*100/J23,".")</f>
        <v>103.29756315671808</v>
      </c>
      <c r="M23" s="64">
        <f>IF(K23&lt;&gt;".",IF(K23&lt;&gt;0,I23*100/K23,"."),".")</f>
        <v>91.74029584036533</v>
      </c>
      <c r="N23" s="62">
        <f>I23-J23</f>
        <v>295</v>
      </c>
      <c r="O23" s="62">
        <f>IF(K23&lt;&gt;".",I23-K23,".")</f>
        <v>-832</v>
      </c>
      <c r="P23" s="64">
        <f>IF(D22&lt;&gt;0,(D23-D22)*100/D22,".")</f>
        <v>-0.31393653997084875</v>
      </c>
      <c r="Q23" s="63">
        <f>IF(I22&lt;&gt;0,(I23-I22)*100/I22,".")</f>
        <v>1.482538985284428</v>
      </c>
      <c r="R23" s="65">
        <f>IF(AND(J22&lt;&gt;0,J22&lt;&gt;"."),(J23-J22)*100/J22,".")</f>
        <v>-1.2255713812520703</v>
      </c>
      <c r="S23" s="65">
        <f>IF(AND(K22&lt;&gt;0,K22&lt;&gt;".",K23&lt;&gt;"."),(K23-K22)*100/K22,".")</f>
        <v>0.9318637274549099</v>
      </c>
    </row>
    <row r="24" spans="2:19" ht="12">
      <c r="B24" s="48"/>
      <c r="C24" s="55">
        <v>2009</v>
      </c>
      <c r="D24" s="60">
        <v>8789</v>
      </c>
      <c r="E24" s="61">
        <v>390</v>
      </c>
      <c r="F24" s="60">
        <v>26</v>
      </c>
      <c r="G24" s="62">
        <v>896</v>
      </c>
      <c r="H24" s="62">
        <f>IF(G24&lt;&gt;".",F24+G24,".")</f>
        <v>922</v>
      </c>
      <c r="I24" s="61">
        <f>D24+E24</f>
        <v>9179</v>
      </c>
      <c r="J24" s="60">
        <f>D24+F24</f>
        <v>8815</v>
      </c>
      <c r="K24" s="62">
        <f>IF(H24&lt;&gt;".",D24+H24,".")</f>
        <v>9711</v>
      </c>
      <c r="L24" s="63">
        <f>IF(J24&lt;&gt;0,I24*100/J24,".")</f>
        <v>104.12932501418038</v>
      </c>
      <c r="M24" s="64">
        <f>IF(K24&lt;&gt;".",IF(K24&lt;&gt;0,I24*100/K24,"."),".")</f>
        <v>94.52167644938729</v>
      </c>
      <c r="N24" s="62">
        <f>I24-J24</f>
        <v>364</v>
      </c>
      <c r="O24" s="62">
        <f>IF(K24&lt;&gt;".",I24-K24,".")</f>
        <v>-532</v>
      </c>
      <c r="P24" s="64">
        <f>IF(D23&lt;&gt;0,(D24-D23)*100/D23,".")</f>
        <v>-1.147227533460803</v>
      </c>
      <c r="Q24" s="63">
        <f>IF(I23&lt;&gt;0,(I24-I23)*100/I23,".")</f>
        <v>-0.670923060274862</v>
      </c>
      <c r="R24" s="65">
        <f>IF(AND(J23&lt;&gt;0,J23&lt;&gt;"."),(J24-J23)*100/J23,".")</f>
        <v>-1.4643416051866756</v>
      </c>
      <c r="S24" s="65">
        <f>IF(AND(K23&lt;&gt;0,K23&lt;&gt;".",K24&lt;&gt;"."),(K24-K23)*100/K23,".")</f>
        <v>-3.593765511764122</v>
      </c>
    </row>
    <row r="25" spans="2:19" ht="12">
      <c r="B25" s="48"/>
      <c r="C25" s="55">
        <v>2010</v>
      </c>
      <c r="D25" s="60">
        <v>8473</v>
      </c>
      <c r="E25" s="61">
        <v>234</v>
      </c>
      <c r="F25" s="60">
        <v>28</v>
      </c>
      <c r="G25" s="62">
        <v>773</v>
      </c>
      <c r="H25" s="62">
        <f>IF(G25&lt;&gt;".",F25+G25,".")</f>
        <v>801</v>
      </c>
      <c r="I25" s="61">
        <f>D25+E25</f>
        <v>8707</v>
      </c>
      <c r="J25" s="60">
        <f>D25+F25</f>
        <v>8501</v>
      </c>
      <c r="K25" s="62">
        <f>IF(H25&lt;&gt;".",D25+H25,".")</f>
        <v>9274</v>
      </c>
      <c r="L25" s="63">
        <f>IF(J25&lt;&gt;0,I25*100/J25,".")</f>
        <v>102.42324432419716</v>
      </c>
      <c r="M25" s="64">
        <f>IF(K25&lt;&gt;".",IF(K25&lt;&gt;0,I25*100/K25,"."),".")</f>
        <v>93.88613327582489</v>
      </c>
      <c r="N25" s="62">
        <f>I25-J25</f>
        <v>206</v>
      </c>
      <c r="O25" s="62">
        <f>IF(K25&lt;&gt;".",I25-K25,".")</f>
        <v>-567</v>
      </c>
      <c r="P25" s="64">
        <f>IF(D24&lt;&gt;0,(D25-D24)*100/D24,".")</f>
        <v>-3.595403345090454</v>
      </c>
      <c r="Q25" s="63">
        <f>IF(I24&lt;&gt;0,(I25-I24)*100/I24,".")</f>
        <v>-5.1421723499291865</v>
      </c>
      <c r="R25" s="65">
        <f>IF(AND(J24&lt;&gt;0,J24&lt;&gt;"."),(J25-J24)*100/J24,".")</f>
        <v>-3.5621100397050482</v>
      </c>
      <c r="S25" s="65">
        <f>IF(AND(K24&lt;&gt;0,K24&lt;&gt;".",K25&lt;&gt;"."),(K25-K24)*100/K24,".")</f>
        <v>-4.500051488003296</v>
      </c>
    </row>
    <row r="26" spans="2:19" ht="18.75" customHeight="1">
      <c r="B26" s="48"/>
      <c r="C26" s="55"/>
      <c r="D26" s="60"/>
      <c r="E26" s="61"/>
      <c r="F26" s="60"/>
      <c r="G26" s="62"/>
      <c r="H26" s="62"/>
      <c r="I26" s="61"/>
      <c r="J26" s="60"/>
      <c r="K26" s="62"/>
      <c r="L26" s="63"/>
      <c r="M26" s="64"/>
      <c r="N26" s="62"/>
      <c r="O26" s="62"/>
      <c r="P26" s="64"/>
      <c r="Q26" s="63"/>
      <c r="R26" s="65"/>
      <c r="S26" s="65"/>
    </row>
    <row r="27" spans="2:19" ht="24" customHeight="1">
      <c r="B27" s="48"/>
      <c r="C27" s="49" t="s">
        <v>52</v>
      </c>
      <c r="D27" s="50"/>
      <c r="E27" s="51"/>
      <c r="F27" s="50"/>
      <c r="G27" s="50"/>
      <c r="H27" s="52"/>
      <c r="I27" s="51"/>
      <c r="J27" s="50"/>
      <c r="K27" s="52"/>
      <c r="L27" s="50"/>
      <c r="M27" s="51"/>
      <c r="N27" s="50"/>
      <c r="O27" s="50"/>
      <c r="P27" s="51"/>
      <c r="Q27" s="50"/>
      <c r="R27" s="53"/>
      <c r="S27" s="53"/>
    </row>
    <row r="28" spans="2:19" ht="5.25" customHeight="1">
      <c r="B28" s="48"/>
      <c r="C28" s="55"/>
      <c r="D28" s="56"/>
      <c r="E28" s="57"/>
      <c r="F28" s="56"/>
      <c r="G28" s="56"/>
      <c r="H28" s="58"/>
      <c r="I28" s="57"/>
      <c r="J28" s="56"/>
      <c r="K28" s="58"/>
      <c r="L28" s="56"/>
      <c r="M28" s="57"/>
      <c r="N28" s="56"/>
      <c r="O28" s="56"/>
      <c r="P28" s="57"/>
      <c r="Q28" s="56"/>
      <c r="R28" s="59"/>
      <c r="S28" s="59"/>
    </row>
    <row r="29" spans="2:19" ht="12">
      <c r="B29" s="48"/>
      <c r="C29" s="55">
        <v>1998</v>
      </c>
      <c r="D29" s="60">
        <v>2211</v>
      </c>
      <c r="E29" s="61">
        <v>81</v>
      </c>
      <c r="F29" s="60">
        <v>129</v>
      </c>
      <c r="G29" s="62" t="s">
        <v>44</v>
      </c>
      <c r="H29" s="62" t="str">
        <f>IF(G29&lt;&gt;".",F29+G29,".")</f>
        <v>.</v>
      </c>
      <c r="I29" s="61">
        <f>D29+E29</f>
        <v>2292</v>
      </c>
      <c r="J29" s="60">
        <f>D29+F29</f>
        <v>2340</v>
      </c>
      <c r="K29" s="62" t="str">
        <f>IF(H29&lt;&gt;".",D29+H29,".")</f>
        <v>.</v>
      </c>
      <c r="L29" s="63">
        <f>IF(J29&lt;&gt;0,I29*100/J29,".")</f>
        <v>97.94871794871794</v>
      </c>
      <c r="M29" s="64" t="str">
        <f>IF(K29&lt;&gt;".",IF(K29&lt;&gt;0,I29*100/K29,"."),".")</f>
        <v>.</v>
      </c>
      <c r="N29" s="62">
        <f>I29-J29</f>
        <v>-48</v>
      </c>
      <c r="O29" s="62" t="str">
        <f>IF(K29&lt;&gt;".",I29-K29,".")</f>
        <v>.</v>
      </c>
      <c r="P29" s="64" t="str">
        <f>IF(D28&lt;&gt;0,(D29-D28)*100/D28,".")</f>
        <v>.</v>
      </c>
      <c r="Q29" s="63" t="str">
        <f>IF(I28&lt;&gt;0,(I29-I28)*100/I28,".")</f>
        <v>.</v>
      </c>
      <c r="R29" s="65" t="str">
        <f>IF(AND(J28&lt;&gt;0,J28&lt;&gt;"."),(J29-J28)*100/J28,".")</f>
        <v>.</v>
      </c>
      <c r="S29" s="65" t="str">
        <f>IF(AND(K28&lt;&gt;0,K28&lt;&gt;".",K29&lt;&gt;"."),(K29-K28)*100/K28,".")</f>
        <v>.</v>
      </c>
    </row>
    <row r="30" spans="2:19" ht="12">
      <c r="B30" s="48"/>
      <c r="C30" s="55">
        <v>1999</v>
      </c>
      <c r="D30" s="60">
        <v>2259</v>
      </c>
      <c r="E30" s="61">
        <v>102</v>
      </c>
      <c r="F30" s="60">
        <v>109</v>
      </c>
      <c r="G30" s="62" t="s">
        <v>44</v>
      </c>
      <c r="H30" s="62" t="str">
        <f>IF(G30&lt;&gt;".",F30+G30,".")</f>
        <v>.</v>
      </c>
      <c r="I30" s="61">
        <f>D30+E30</f>
        <v>2361</v>
      </c>
      <c r="J30" s="60">
        <f>D30+F30</f>
        <v>2368</v>
      </c>
      <c r="K30" s="62" t="str">
        <f>IF(H30&lt;&gt;".",D30+H30,".")</f>
        <v>.</v>
      </c>
      <c r="L30" s="63">
        <f>IF(J30&lt;&gt;0,I30*100/J30,".")</f>
        <v>99.70439189189189</v>
      </c>
      <c r="M30" s="64" t="str">
        <f>IF(K30&lt;&gt;".",IF(K30&lt;&gt;0,I30*100/K30,"."),".")</f>
        <v>.</v>
      </c>
      <c r="N30" s="62">
        <f>I30-J30</f>
        <v>-7</v>
      </c>
      <c r="O30" s="62" t="str">
        <f>IF(K30&lt;&gt;".",I30-K30,".")</f>
        <v>.</v>
      </c>
      <c r="P30" s="64">
        <f>IF(D29&lt;&gt;0,(D30-D29)*100/D29,".")</f>
        <v>2.1709633649932156</v>
      </c>
      <c r="Q30" s="63">
        <f>IF(I29&lt;&gt;0,(I30-I29)*100/I29,".")</f>
        <v>3.0104712041884816</v>
      </c>
      <c r="R30" s="65">
        <f>IF(AND(J29&lt;&gt;0,J29&lt;&gt;"."),(J30-J29)*100/J29,".")</f>
        <v>1.1965811965811965</v>
      </c>
      <c r="S30" s="65" t="str">
        <f>IF(AND(K29&lt;&gt;0,K29&lt;&gt;".",K30&lt;&gt;"."),(K30-K29)*100/K29,".")</f>
        <v>.</v>
      </c>
    </row>
    <row r="31" spans="2:19" ht="12">
      <c r="B31" s="48"/>
      <c r="C31" s="55">
        <v>2000</v>
      </c>
      <c r="D31" s="60">
        <v>2350</v>
      </c>
      <c r="E31" s="61">
        <v>22</v>
      </c>
      <c r="F31" s="60">
        <v>123</v>
      </c>
      <c r="G31" s="62" t="s">
        <v>44</v>
      </c>
      <c r="H31" s="62" t="str">
        <f>IF(G31&lt;&gt;".",F31+G31,".")</f>
        <v>.</v>
      </c>
      <c r="I31" s="61">
        <f>D31+E31</f>
        <v>2372</v>
      </c>
      <c r="J31" s="60">
        <f>D31+F31</f>
        <v>2473</v>
      </c>
      <c r="K31" s="62" t="str">
        <f>IF(H31&lt;&gt;".",D31+H31,".")</f>
        <v>.</v>
      </c>
      <c r="L31" s="63">
        <f>IF(J31&lt;&gt;0,I31*100/J31,".")</f>
        <v>95.91589162959967</v>
      </c>
      <c r="M31" s="64" t="str">
        <f>IF(K31&lt;&gt;".",IF(K31&lt;&gt;0,I31*100/K31,"."),".")</f>
        <v>.</v>
      </c>
      <c r="N31" s="62">
        <f>I31-J31</f>
        <v>-101</v>
      </c>
      <c r="O31" s="62" t="str">
        <f>IF(K31&lt;&gt;".",I31-K31,".")</f>
        <v>.</v>
      </c>
      <c r="P31" s="64">
        <f>IF(D30&lt;&gt;0,(D31-D30)*100/D30,".")</f>
        <v>4.028331119964586</v>
      </c>
      <c r="Q31" s="63">
        <f>IF(I30&lt;&gt;0,(I31-I30)*100/I30,".")</f>
        <v>0.46590427784836935</v>
      </c>
      <c r="R31" s="65">
        <f>IF(AND(J30&lt;&gt;0,J30&lt;&gt;"."),(J31-J30)*100/J30,".")</f>
        <v>4.434121621621622</v>
      </c>
      <c r="S31" s="65" t="str">
        <f>IF(AND(K30&lt;&gt;0,K30&lt;&gt;".",K31&lt;&gt;"."),(K31-K30)*100/K30,".")</f>
        <v>.</v>
      </c>
    </row>
    <row r="32" spans="2:19" ht="12">
      <c r="B32" s="48"/>
      <c r="C32" s="55">
        <v>2001</v>
      </c>
      <c r="D32" s="60">
        <v>2185</v>
      </c>
      <c r="E32" s="61">
        <v>127</v>
      </c>
      <c r="F32" s="60">
        <v>75</v>
      </c>
      <c r="G32" s="62" t="s">
        <v>44</v>
      </c>
      <c r="H32" s="62" t="str">
        <f>IF(G32&lt;&gt;".",F32+G32,".")</f>
        <v>.</v>
      </c>
      <c r="I32" s="61">
        <f>D32+E32</f>
        <v>2312</v>
      </c>
      <c r="J32" s="60">
        <f>D32+F32</f>
        <v>2260</v>
      </c>
      <c r="K32" s="62" t="str">
        <f>IF(H32&lt;&gt;".",D32+H32,".")</f>
        <v>.</v>
      </c>
      <c r="L32" s="63">
        <f>IF(J32&lt;&gt;0,I32*100/J32,".")</f>
        <v>102.30088495575221</v>
      </c>
      <c r="M32" s="64" t="str">
        <f>IF(K32&lt;&gt;".",IF(K32&lt;&gt;0,I32*100/K32,"."),".")</f>
        <v>.</v>
      </c>
      <c r="N32" s="62">
        <f>I32-J32</f>
        <v>52</v>
      </c>
      <c r="O32" s="62" t="str">
        <f>IF(K32&lt;&gt;".",I32-K32,".")</f>
        <v>.</v>
      </c>
      <c r="P32" s="64">
        <f>IF(D31&lt;&gt;0,(D32-D31)*100/D31,".")</f>
        <v>-7.0212765957446805</v>
      </c>
      <c r="Q32" s="63">
        <f>IF(I31&lt;&gt;0,(I32-I31)*100/I31,".")</f>
        <v>-2.5295109612141653</v>
      </c>
      <c r="R32" s="65">
        <f>IF(AND(J31&lt;&gt;0,J31&lt;&gt;"."),(J32-J31)*100/J31,".")</f>
        <v>-8.613020622725434</v>
      </c>
      <c r="S32" s="65" t="str">
        <f>IF(AND(K31&lt;&gt;0,K31&lt;&gt;".",K32&lt;&gt;"."),(K32-K31)*100/K31,".")</f>
        <v>.</v>
      </c>
    </row>
    <row r="33" spans="2:19" ht="12">
      <c r="B33" s="48"/>
      <c r="C33" s="55">
        <v>2002</v>
      </c>
      <c r="D33" s="60">
        <v>2117</v>
      </c>
      <c r="E33" s="61">
        <v>120</v>
      </c>
      <c r="F33" s="60">
        <v>37</v>
      </c>
      <c r="G33" s="62" t="s">
        <v>44</v>
      </c>
      <c r="H33" s="62" t="str">
        <f>IF(G33&lt;&gt;".",F33+G33,".")</f>
        <v>.</v>
      </c>
      <c r="I33" s="61">
        <f>D33+E33</f>
        <v>2237</v>
      </c>
      <c r="J33" s="60">
        <f>D33+F33</f>
        <v>2154</v>
      </c>
      <c r="K33" s="62" t="str">
        <f>IF(H33&lt;&gt;".",D33+H33,".")</f>
        <v>.</v>
      </c>
      <c r="L33" s="63">
        <f>IF(J33&lt;&gt;0,I33*100/J33,".")</f>
        <v>103.85329619312907</v>
      </c>
      <c r="M33" s="64" t="str">
        <f>IF(K33&lt;&gt;".",IF(K33&lt;&gt;0,I33*100/K33,"."),".")</f>
        <v>.</v>
      </c>
      <c r="N33" s="62">
        <f>I33-J33</f>
        <v>83</v>
      </c>
      <c r="O33" s="62" t="str">
        <f>IF(K33&lt;&gt;".",I33-K33,".")</f>
        <v>.</v>
      </c>
      <c r="P33" s="64">
        <f>IF(D32&lt;&gt;0,(D33-D32)*100/D32,".")</f>
        <v>-3.1121281464530894</v>
      </c>
      <c r="Q33" s="63">
        <f>IF(I32&lt;&gt;0,(I33-I32)*100/I32,".")</f>
        <v>-3.2439446366782008</v>
      </c>
      <c r="R33" s="65">
        <f>IF(AND(J32&lt;&gt;0,J32&lt;&gt;"."),(J33-J32)*100/J32,".")</f>
        <v>-4.6902654867256635</v>
      </c>
      <c r="S33" s="65" t="str">
        <f>IF(AND(K32&lt;&gt;0,K32&lt;&gt;".",K33&lt;&gt;"."),(K33-K32)*100/K32,".")</f>
        <v>.</v>
      </c>
    </row>
    <row r="34" spans="2:19" ht="12">
      <c r="B34" s="48"/>
      <c r="C34" s="55">
        <v>2003</v>
      </c>
      <c r="D34" s="60">
        <v>2080</v>
      </c>
      <c r="E34" s="61">
        <v>108</v>
      </c>
      <c r="F34" s="60">
        <v>124</v>
      </c>
      <c r="G34" s="62" t="s">
        <v>44</v>
      </c>
      <c r="H34" s="62" t="str">
        <f>IF(G34&lt;&gt;".",F34+G34,".")</f>
        <v>.</v>
      </c>
      <c r="I34" s="61">
        <f>D34+E34</f>
        <v>2188</v>
      </c>
      <c r="J34" s="60">
        <f>D34+F34</f>
        <v>2204</v>
      </c>
      <c r="K34" s="62" t="str">
        <f>IF(H34&lt;&gt;".",D34+H34,".")</f>
        <v>.</v>
      </c>
      <c r="L34" s="63">
        <f>IF(J34&lt;&gt;0,I34*100/J34,".")</f>
        <v>99.27404718693285</v>
      </c>
      <c r="M34" s="64" t="str">
        <f>IF(K34&lt;&gt;".",IF(K34&lt;&gt;0,I34*100/K34,"."),".")</f>
        <v>.</v>
      </c>
      <c r="N34" s="62">
        <f>I34-J34</f>
        <v>-16</v>
      </c>
      <c r="O34" s="62" t="str">
        <f>IF(K34&lt;&gt;".",I34-K34,".")</f>
        <v>.</v>
      </c>
      <c r="P34" s="64">
        <f>IF(D33&lt;&gt;0,(D34-D33)*100/D33,".")</f>
        <v>-1.747756258856873</v>
      </c>
      <c r="Q34" s="63">
        <f>IF(I33&lt;&gt;0,(I34-I33)*100/I33,".")</f>
        <v>-2.1904336164506035</v>
      </c>
      <c r="R34" s="65">
        <f>IF(AND(J33&lt;&gt;0,J33&lt;&gt;"."),(J34-J33)*100/J33,".")</f>
        <v>2.3212627669452184</v>
      </c>
      <c r="S34" s="65" t="str">
        <f>IF(AND(K33&lt;&gt;0,K33&lt;&gt;".",K34&lt;&gt;"."),(K34-K33)*100/K33,".")</f>
        <v>.</v>
      </c>
    </row>
    <row r="35" spans="2:19" ht="12">
      <c r="B35" s="48"/>
      <c r="C35" s="55">
        <v>2004</v>
      </c>
      <c r="D35" s="60">
        <v>2084</v>
      </c>
      <c r="E35" s="61">
        <v>92</v>
      </c>
      <c r="F35" s="60">
        <v>260</v>
      </c>
      <c r="G35" s="62" t="s">
        <v>44</v>
      </c>
      <c r="H35" s="62" t="str">
        <f>IF(G35&lt;&gt;".",F35+G35,".")</f>
        <v>.</v>
      </c>
      <c r="I35" s="61">
        <f>D35+E35</f>
        <v>2176</v>
      </c>
      <c r="J35" s="60">
        <f>D35+F35</f>
        <v>2344</v>
      </c>
      <c r="K35" s="62" t="str">
        <f>IF(H35&lt;&gt;".",D35+H35,".")</f>
        <v>.</v>
      </c>
      <c r="L35" s="63">
        <f>IF(J35&lt;&gt;0,I35*100/J35,".")</f>
        <v>92.83276450511946</v>
      </c>
      <c r="M35" s="64" t="str">
        <f>IF(K35&lt;&gt;".",IF(K35&lt;&gt;0,I35*100/K35,"."),".")</f>
        <v>.</v>
      </c>
      <c r="N35" s="62">
        <f>I35-J35</f>
        <v>-168</v>
      </c>
      <c r="O35" s="62" t="str">
        <f>IF(K35&lt;&gt;".",I35-K35,".")</f>
        <v>.</v>
      </c>
      <c r="P35" s="64">
        <f>IF(D34&lt;&gt;0,(D35-D34)*100/D34,".")</f>
        <v>0.19230769230769232</v>
      </c>
      <c r="Q35" s="63">
        <f>IF(I34&lt;&gt;0,(I35-I34)*100/I34,".")</f>
        <v>-0.5484460694698354</v>
      </c>
      <c r="R35" s="65">
        <f>IF(AND(J34&lt;&gt;0,J34&lt;&gt;"."),(J35-J34)*100/J34,".")</f>
        <v>6.352087114337568</v>
      </c>
      <c r="S35" s="65" t="str">
        <f>IF(AND(K34&lt;&gt;0,K34&lt;&gt;".",K35&lt;&gt;"."),(K35-K34)*100/K34,".")</f>
        <v>.</v>
      </c>
    </row>
    <row r="36" spans="2:19" ht="12">
      <c r="B36" s="48"/>
      <c r="C36" s="55">
        <v>2005</v>
      </c>
      <c r="D36" s="60">
        <v>2038</v>
      </c>
      <c r="E36" s="61">
        <v>60</v>
      </c>
      <c r="F36" s="60">
        <v>36</v>
      </c>
      <c r="G36" s="62" t="s">
        <v>44</v>
      </c>
      <c r="H36" s="62" t="str">
        <f>IF(G36&lt;&gt;".",F36+G36,".")</f>
        <v>.</v>
      </c>
      <c r="I36" s="61">
        <f>D36+E36</f>
        <v>2098</v>
      </c>
      <c r="J36" s="60">
        <f>D36+F36</f>
        <v>2074</v>
      </c>
      <c r="K36" s="62" t="str">
        <f>IF(H36&lt;&gt;".",D36+H36,".")</f>
        <v>.</v>
      </c>
      <c r="L36" s="63">
        <f>IF(J36&lt;&gt;0,I36*100/J36,".")</f>
        <v>101.15718418514948</v>
      </c>
      <c r="M36" s="64" t="str">
        <f>IF(K36&lt;&gt;".",IF(K36&lt;&gt;0,I36*100/K36,"."),".")</f>
        <v>.</v>
      </c>
      <c r="N36" s="62">
        <f>I36-J36</f>
        <v>24</v>
      </c>
      <c r="O36" s="62" t="str">
        <f>IF(K36&lt;&gt;".",I36-K36,".")</f>
        <v>.</v>
      </c>
      <c r="P36" s="64">
        <f>IF(D35&lt;&gt;0,(D36-D35)*100/D35,".")</f>
        <v>-2.2072936660268714</v>
      </c>
      <c r="Q36" s="63">
        <f>IF(I35&lt;&gt;0,(I36-I35)*100/I35,".")</f>
        <v>-3.5845588235294117</v>
      </c>
      <c r="R36" s="65">
        <f>IF(AND(J35&lt;&gt;0,J35&lt;&gt;"."),(J36-J35)*100/J35,".")</f>
        <v>-11.518771331058021</v>
      </c>
      <c r="S36" s="65" t="str">
        <f>IF(AND(K35&lt;&gt;0,K35&lt;&gt;".",K36&lt;&gt;"."),(K36-K35)*100/K35,".")</f>
        <v>.</v>
      </c>
    </row>
    <row r="37" spans="2:19" ht="12">
      <c r="B37" s="48"/>
      <c r="C37" s="55">
        <v>2006</v>
      </c>
      <c r="D37" s="60">
        <v>2321</v>
      </c>
      <c r="E37" s="61">
        <v>44</v>
      </c>
      <c r="F37" s="60">
        <v>16</v>
      </c>
      <c r="G37" s="62" t="s">
        <v>44</v>
      </c>
      <c r="H37" s="62" t="str">
        <f>IF(G37&lt;&gt;".",F37+G37,".")</f>
        <v>.</v>
      </c>
      <c r="I37" s="61">
        <f>D37+E37</f>
        <v>2365</v>
      </c>
      <c r="J37" s="60">
        <f>D37+F37</f>
        <v>2337</v>
      </c>
      <c r="K37" s="62" t="str">
        <f>IF(H37&lt;&gt;".",D37+H37,".")</f>
        <v>.</v>
      </c>
      <c r="L37" s="63">
        <f>IF(J37&lt;&gt;0,I37*100/J37,".")</f>
        <v>101.19811724433033</v>
      </c>
      <c r="M37" s="64" t="str">
        <f>IF(K37&lt;&gt;".",IF(K37&lt;&gt;0,I37*100/K37,"."),".")</f>
        <v>.</v>
      </c>
      <c r="N37" s="62">
        <f>I37-J37</f>
        <v>28</v>
      </c>
      <c r="O37" s="62" t="str">
        <f>IF(K37&lt;&gt;".",I37-K37,".")</f>
        <v>.</v>
      </c>
      <c r="P37" s="64">
        <f>IF(D36&lt;&gt;0,(D37-D36)*100/D36,".")</f>
        <v>13.886162904808636</v>
      </c>
      <c r="Q37" s="63">
        <f>IF(I36&lt;&gt;0,(I37-I36)*100/I36,".")</f>
        <v>12.726406101048617</v>
      </c>
      <c r="R37" s="65">
        <f>IF(AND(J36&lt;&gt;0,J36&lt;&gt;"."),(J37-J36)*100/J36,".")</f>
        <v>12.680810028929605</v>
      </c>
      <c r="S37" s="65" t="str">
        <f>IF(AND(K36&lt;&gt;0,K36&lt;&gt;".",K37&lt;&gt;"."),(K37-K36)*100/K36,".")</f>
        <v>.</v>
      </c>
    </row>
    <row r="38" spans="2:19" ht="12">
      <c r="B38" s="48"/>
      <c r="C38" s="55">
        <v>2007</v>
      </c>
      <c r="D38" s="60">
        <v>2484</v>
      </c>
      <c r="E38" s="61">
        <v>38</v>
      </c>
      <c r="F38" s="60">
        <v>11</v>
      </c>
      <c r="G38" s="62">
        <v>153</v>
      </c>
      <c r="H38" s="62">
        <f>IF(G38&lt;&gt;".",F38+G38,".")</f>
        <v>164</v>
      </c>
      <c r="I38" s="61">
        <f>D38+E38</f>
        <v>2522</v>
      </c>
      <c r="J38" s="60">
        <f>D38+F38</f>
        <v>2495</v>
      </c>
      <c r="K38" s="62">
        <f>IF(H38&lt;&gt;".",D38+H38,".")</f>
        <v>2648</v>
      </c>
      <c r="L38" s="63">
        <f>IF(J38&lt;&gt;0,I38*100/J38,".")</f>
        <v>101.08216432865731</v>
      </c>
      <c r="M38" s="64">
        <f>IF(K38&lt;&gt;".",IF(K38&lt;&gt;0,I38*100/K38,"."),".")</f>
        <v>95.24169184290031</v>
      </c>
      <c r="N38" s="62">
        <f>I38-J38</f>
        <v>27</v>
      </c>
      <c r="O38" s="62">
        <f>IF(K38&lt;&gt;".",I38-K38,".")</f>
        <v>-126</v>
      </c>
      <c r="P38" s="64">
        <f>IF(D37&lt;&gt;0,(D38-D37)*100/D37,".")</f>
        <v>7.022834984920293</v>
      </c>
      <c r="Q38" s="63">
        <f>IF(I37&lt;&gt;0,(I38-I37)*100/I37,".")</f>
        <v>6.638477801268499</v>
      </c>
      <c r="R38" s="65">
        <f>IF(AND(J37&lt;&gt;0,J37&lt;&gt;"."),(J38-J37)*100/J37,".")</f>
        <v>6.760804450149765</v>
      </c>
      <c r="S38" s="65" t="str">
        <f>IF(AND(K37&lt;&gt;0,K37&lt;&gt;".",K38&lt;&gt;"."),(K38-K37)*100/K37,".")</f>
        <v>.</v>
      </c>
    </row>
    <row r="39" spans="2:19" ht="12">
      <c r="B39" s="48"/>
      <c r="C39" s="55">
        <v>2008</v>
      </c>
      <c r="D39" s="60">
        <v>2431</v>
      </c>
      <c r="E39" s="61"/>
      <c r="F39" s="60">
        <v>4</v>
      </c>
      <c r="G39" s="62">
        <v>297</v>
      </c>
      <c r="H39" s="62">
        <f>IF(G39&lt;&gt;".",F39+G39,".")</f>
        <v>301</v>
      </c>
      <c r="I39" s="61">
        <f>D39+E39</f>
        <v>2431</v>
      </c>
      <c r="J39" s="60">
        <f>D39+F39</f>
        <v>2435</v>
      </c>
      <c r="K39" s="62">
        <f>IF(H39&lt;&gt;".",D39+H39,".")</f>
        <v>2732</v>
      </c>
      <c r="L39" s="63">
        <f>IF(J39&lt;&gt;0,I39*100/J39,".")</f>
        <v>99.83572895277207</v>
      </c>
      <c r="M39" s="64">
        <f>IF(K39&lt;&gt;".",IF(K39&lt;&gt;0,I39*100/K39,"."),".")</f>
        <v>88.98243045387994</v>
      </c>
      <c r="N39" s="62">
        <f>I39-J39</f>
        <v>-4</v>
      </c>
      <c r="O39" s="62">
        <f>IF(K39&lt;&gt;".",I39-K39,".")</f>
        <v>-301</v>
      </c>
      <c r="P39" s="64">
        <f>IF(D38&lt;&gt;0,(D39-D38)*100/D38,".")</f>
        <v>-2.13365539452496</v>
      </c>
      <c r="Q39" s="63">
        <f>IF(I38&lt;&gt;0,(I39-I38)*100/I38,".")</f>
        <v>-3.6082474226804124</v>
      </c>
      <c r="R39" s="65">
        <f>IF(AND(J38&lt;&gt;0,J38&lt;&gt;"."),(J39-J38)*100/J38,".")</f>
        <v>-2.404809619238477</v>
      </c>
      <c r="S39" s="65">
        <f>IF(AND(K38&lt;&gt;0,K38&lt;&gt;".",K39&lt;&gt;"."),(K39-K38)*100/K38,".")</f>
        <v>3.1722054380664653</v>
      </c>
    </row>
    <row r="40" spans="2:19" ht="12">
      <c r="B40" s="48"/>
      <c r="C40" s="55">
        <v>2009</v>
      </c>
      <c r="D40" s="60">
        <v>2366</v>
      </c>
      <c r="E40" s="61">
        <v>116</v>
      </c>
      <c r="F40" s="60">
        <v>3</v>
      </c>
      <c r="G40" s="62">
        <v>221</v>
      </c>
      <c r="H40" s="62">
        <f>IF(G40&lt;&gt;".",F40+G40,".")</f>
        <v>224</v>
      </c>
      <c r="I40" s="61">
        <f>D40+E40</f>
        <v>2482</v>
      </c>
      <c r="J40" s="60">
        <f>D40+F40</f>
        <v>2369</v>
      </c>
      <c r="K40" s="62">
        <f>IF(H40&lt;&gt;".",D40+H40,".")</f>
        <v>2590</v>
      </c>
      <c r="L40" s="63">
        <f>IF(J40&lt;&gt;0,I40*100/J40,".")</f>
        <v>104.76994512452512</v>
      </c>
      <c r="M40" s="64">
        <f>IF(K40&lt;&gt;".",IF(K40&lt;&gt;0,I40*100/K40,"."),".")</f>
        <v>95.83011583011583</v>
      </c>
      <c r="N40" s="62">
        <f>I40-J40</f>
        <v>113</v>
      </c>
      <c r="O40" s="62">
        <f>IF(K40&lt;&gt;".",I40-K40,".")</f>
        <v>-108</v>
      </c>
      <c r="P40" s="64">
        <f>IF(D39&lt;&gt;0,(D40-D39)*100/D39,".")</f>
        <v>-2.6737967914438503</v>
      </c>
      <c r="Q40" s="63">
        <f>IF(I39&lt;&gt;0,(I40-I39)*100/I39,".")</f>
        <v>2.097902097902098</v>
      </c>
      <c r="R40" s="65">
        <f>IF(AND(J39&lt;&gt;0,J39&lt;&gt;"."),(J40-J39)*100/J39,".")</f>
        <v>-2.7104722792607805</v>
      </c>
      <c r="S40" s="65">
        <f>IF(AND(K39&lt;&gt;0,K39&lt;&gt;".",K40&lt;&gt;"."),(K40-K39)*100/K39,".")</f>
        <v>-5.197657393850659</v>
      </c>
    </row>
    <row r="41" spans="2:19" ht="12">
      <c r="B41" s="48"/>
      <c r="C41" s="55">
        <v>2010</v>
      </c>
      <c r="D41" s="60">
        <v>2250</v>
      </c>
      <c r="E41" s="61">
        <v>65</v>
      </c>
      <c r="F41" s="60">
        <v>6</v>
      </c>
      <c r="G41" s="62">
        <v>179</v>
      </c>
      <c r="H41" s="62">
        <f>IF(G41&lt;&gt;".",F41+G41,".")</f>
        <v>185</v>
      </c>
      <c r="I41" s="61">
        <f>D41+E41</f>
        <v>2315</v>
      </c>
      <c r="J41" s="60">
        <f>D41+F41</f>
        <v>2256</v>
      </c>
      <c r="K41" s="62">
        <f>IF(H41&lt;&gt;".",D41+H41,".")</f>
        <v>2435</v>
      </c>
      <c r="L41" s="63">
        <f>IF(J41&lt;&gt;0,I41*100/J41,".")</f>
        <v>102.61524822695036</v>
      </c>
      <c r="M41" s="64">
        <f>IF(K41&lt;&gt;".",IF(K41&lt;&gt;0,I41*100/K41,"."),".")</f>
        <v>95.07186858316221</v>
      </c>
      <c r="N41" s="62">
        <f>I41-J41</f>
        <v>59</v>
      </c>
      <c r="O41" s="62">
        <f>IF(K41&lt;&gt;".",I41-K41,".")</f>
        <v>-120</v>
      </c>
      <c r="P41" s="64">
        <f>IF(D40&lt;&gt;0,(D41-D40)*100/D40,".")</f>
        <v>-4.902789518174133</v>
      </c>
      <c r="Q41" s="63">
        <f>IF(I40&lt;&gt;0,(I41-I40)*100/I40,".")</f>
        <v>-6.728444802578566</v>
      </c>
      <c r="R41" s="65">
        <f>IF(AND(J40&lt;&gt;0,J40&lt;&gt;"."),(J41-J40)*100/J40,".")</f>
        <v>-4.769945124525116</v>
      </c>
      <c r="S41" s="65">
        <f>IF(AND(K40&lt;&gt;0,K40&lt;&gt;".",K41&lt;&gt;"."),(K41-K40)*100/K40,".")</f>
        <v>-5.984555984555985</v>
      </c>
    </row>
    <row r="42" spans="2:19" ht="18.75" customHeight="1">
      <c r="B42" s="48"/>
      <c r="C42" s="55"/>
      <c r="D42" s="60"/>
      <c r="E42" s="61"/>
      <c r="F42" s="60"/>
      <c r="G42" s="62"/>
      <c r="H42" s="62"/>
      <c r="I42" s="61"/>
      <c r="J42" s="60"/>
      <c r="K42" s="62"/>
      <c r="L42" s="63"/>
      <c r="M42" s="64"/>
      <c r="N42" s="62"/>
      <c r="O42" s="62"/>
      <c r="P42" s="64"/>
      <c r="Q42" s="63"/>
      <c r="R42" s="65"/>
      <c r="S42" s="65"/>
    </row>
    <row r="43" spans="2:19" ht="24" customHeight="1">
      <c r="B43" s="48"/>
      <c r="C43" s="49" t="s">
        <v>53</v>
      </c>
      <c r="D43" s="50"/>
      <c r="E43" s="51"/>
      <c r="F43" s="50"/>
      <c r="G43" s="50"/>
      <c r="H43" s="52"/>
      <c r="I43" s="51"/>
      <c r="J43" s="50"/>
      <c r="K43" s="52"/>
      <c r="L43" s="50"/>
      <c r="M43" s="51"/>
      <c r="N43" s="50"/>
      <c r="O43" s="50"/>
      <c r="P43" s="51"/>
      <c r="Q43" s="50"/>
      <c r="R43" s="53"/>
      <c r="S43" s="53"/>
    </row>
    <row r="44" spans="2:19" ht="5.25" customHeight="1">
      <c r="B44" s="48"/>
      <c r="C44" s="55"/>
      <c r="D44" s="56"/>
      <c r="E44" s="57"/>
      <c r="F44" s="56"/>
      <c r="G44" s="56"/>
      <c r="H44" s="58"/>
      <c r="I44" s="57"/>
      <c r="J44" s="56"/>
      <c r="K44" s="58"/>
      <c r="L44" s="56"/>
      <c r="M44" s="57"/>
      <c r="N44" s="56"/>
      <c r="O44" s="56"/>
      <c r="P44" s="57"/>
      <c r="Q44" s="56"/>
      <c r="R44" s="59"/>
      <c r="S44" s="59"/>
    </row>
    <row r="45" spans="2:19" ht="12">
      <c r="B45" s="48"/>
      <c r="C45" s="55">
        <v>1998</v>
      </c>
      <c r="D45" s="60">
        <v>3980</v>
      </c>
      <c r="E45" s="61">
        <v>194</v>
      </c>
      <c r="F45" s="60">
        <v>249</v>
      </c>
      <c r="G45" s="62" t="s">
        <v>44</v>
      </c>
      <c r="H45" s="62" t="str">
        <f>IF(G45&lt;&gt;".",F45+G45,".")</f>
        <v>.</v>
      </c>
      <c r="I45" s="61">
        <f>D45+E45</f>
        <v>4174</v>
      </c>
      <c r="J45" s="60">
        <f>D45+F45</f>
        <v>4229</v>
      </c>
      <c r="K45" s="62" t="str">
        <f>IF(H45&lt;&gt;".",D45+H45,".")</f>
        <v>.</v>
      </c>
      <c r="L45" s="63">
        <f>IF(J45&lt;&gt;0,I45*100/J45,".")</f>
        <v>98.69945613620241</v>
      </c>
      <c r="M45" s="64" t="str">
        <f>IF(K45&lt;&gt;".",IF(K45&lt;&gt;0,I45*100/K45,"."),".")</f>
        <v>.</v>
      </c>
      <c r="N45" s="62">
        <f>I45-J45</f>
        <v>-55</v>
      </c>
      <c r="O45" s="62" t="str">
        <f>IF(K45&lt;&gt;".",I45-K45,".")</f>
        <v>.</v>
      </c>
      <c r="P45" s="64" t="str">
        <f>IF(D44&lt;&gt;0,(D45-D44)*100/D44,".")</f>
        <v>.</v>
      </c>
      <c r="Q45" s="63" t="str">
        <f>IF(I44&lt;&gt;0,(I45-I44)*100/I44,".")</f>
        <v>.</v>
      </c>
      <c r="R45" s="65" t="str">
        <f>IF(AND(J44&lt;&gt;0,J44&lt;&gt;"."),(J45-J44)*100/J44,".")</f>
        <v>.</v>
      </c>
      <c r="S45" s="65" t="str">
        <f>IF(AND(K44&lt;&gt;0,K44&lt;&gt;".",K45&lt;&gt;"."),(K45-K44)*100/K44,".")</f>
        <v>.</v>
      </c>
    </row>
    <row r="46" spans="2:19" ht="12">
      <c r="B46" s="48"/>
      <c r="C46" s="55">
        <v>1999</v>
      </c>
      <c r="D46" s="60">
        <v>4125</v>
      </c>
      <c r="E46" s="61">
        <v>195</v>
      </c>
      <c r="F46" s="60">
        <v>196</v>
      </c>
      <c r="G46" s="62" t="s">
        <v>44</v>
      </c>
      <c r="H46" s="62" t="str">
        <f>IF(G46&lt;&gt;".",F46+G46,".")</f>
        <v>.</v>
      </c>
      <c r="I46" s="61">
        <f>D46+E46</f>
        <v>4320</v>
      </c>
      <c r="J46" s="60">
        <f>D46+F46</f>
        <v>4321</v>
      </c>
      <c r="K46" s="62" t="str">
        <f>IF(H46&lt;&gt;".",D46+H46,".")</f>
        <v>.</v>
      </c>
      <c r="L46" s="63">
        <f>IF(J46&lt;&gt;0,I46*100/J46,".")</f>
        <v>99.9768572089794</v>
      </c>
      <c r="M46" s="64" t="str">
        <f>IF(K46&lt;&gt;".",IF(K46&lt;&gt;0,I46*100/K46,"."),".")</f>
        <v>.</v>
      </c>
      <c r="N46" s="62">
        <f>I46-J46</f>
        <v>-1</v>
      </c>
      <c r="O46" s="62" t="str">
        <f>IF(K46&lt;&gt;".",I46-K46,".")</f>
        <v>.</v>
      </c>
      <c r="P46" s="64">
        <f>IF(D45&lt;&gt;0,(D46-D45)*100/D45,".")</f>
        <v>3.64321608040201</v>
      </c>
      <c r="Q46" s="63">
        <f>IF(I45&lt;&gt;0,(I46-I45)*100/I45,".")</f>
        <v>3.4978437949209393</v>
      </c>
      <c r="R46" s="65">
        <f>IF(AND(J45&lt;&gt;0,J45&lt;&gt;"."),(J46-J45)*100/J45,".")</f>
        <v>2.1754551903523294</v>
      </c>
      <c r="S46" s="65" t="str">
        <f>IF(AND(K45&lt;&gt;0,K45&lt;&gt;".",K46&lt;&gt;"."),(K46-K45)*100/K45,".")</f>
        <v>.</v>
      </c>
    </row>
    <row r="47" spans="2:19" ht="12">
      <c r="B47" s="48"/>
      <c r="C47" s="55">
        <v>2000</v>
      </c>
      <c r="D47" s="60">
        <v>4402</v>
      </c>
      <c r="E47" s="61">
        <v>232</v>
      </c>
      <c r="F47" s="60">
        <v>268</v>
      </c>
      <c r="G47" s="62" t="s">
        <v>44</v>
      </c>
      <c r="H47" s="62" t="str">
        <f>IF(G47&lt;&gt;".",F47+G47,".")</f>
        <v>.</v>
      </c>
      <c r="I47" s="61">
        <f>D47+E47</f>
        <v>4634</v>
      </c>
      <c r="J47" s="60">
        <f>D47+F47</f>
        <v>4670</v>
      </c>
      <c r="K47" s="62" t="str">
        <f>IF(H47&lt;&gt;".",D47+H47,".")</f>
        <v>.</v>
      </c>
      <c r="L47" s="63">
        <f>IF(J47&lt;&gt;0,I47*100/J47,".")</f>
        <v>99.22912205567452</v>
      </c>
      <c r="M47" s="64" t="str">
        <f>IF(K47&lt;&gt;".",IF(K47&lt;&gt;0,I47*100/K47,"."),".")</f>
        <v>.</v>
      </c>
      <c r="N47" s="62">
        <f>I47-J47</f>
        <v>-36</v>
      </c>
      <c r="O47" s="62" t="str">
        <f>IF(K47&lt;&gt;".",I47-K47,".")</f>
        <v>.</v>
      </c>
      <c r="P47" s="64">
        <f>IF(D46&lt;&gt;0,(D47-D46)*100/D46,".")</f>
        <v>6.715151515151515</v>
      </c>
      <c r="Q47" s="63">
        <f>IF(I46&lt;&gt;0,(I47-I46)*100/I46,".")</f>
        <v>7.268518518518518</v>
      </c>
      <c r="R47" s="65">
        <f>IF(AND(J46&lt;&gt;0,J46&lt;&gt;"."),(J47-J46)*100/J46,".")</f>
        <v>8.076834066188383</v>
      </c>
      <c r="S47" s="65" t="str">
        <f>IF(AND(K46&lt;&gt;0,K46&lt;&gt;".",K47&lt;&gt;"."),(K47-K46)*100/K46,".")</f>
        <v>.</v>
      </c>
    </row>
    <row r="48" spans="2:19" ht="12">
      <c r="B48" s="48"/>
      <c r="C48" s="55">
        <v>2001</v>
      </c>
      <c r="D48" s="60">
        <v>4305</v>
      </c>
      <c r="E48" s="61">
        <v>258</v>
      </c>
      <c r="F48" s="60">
        <v>188</v>
      </c>
      <c r="G48" s="62" t="s">
        <v>44</v>
      </c>
      <c r="H48" s="62" t="str">
        <f>IF(G48&lt;&gt;".",F48+G48,".")</f>
        <v>.</v>
      </c>
      <c r="I48" s="61">
        <f>D48+E48</f>
        <v>4563</v>
      </c>
      <c r="J48" s="60">
        <f>D48+F48</f>
        <v>4493</v>
      </c>
      <c r="K48" s="62" t="str">
        <f>IF(H48&lt;&gt;".",D48+H48,".")</f>
        <v>.</v>
      </c>
      <c r="L48" s="63">
        <f>IF(J48&lt;&gt;0,I48*100/J48,".")</f>
        <v>101.55797907856666</v>
      </c>
      <c r="M48" s="64" t="str">
        <f>IF(K48&lt;&gt;".",IF(K48&lt;&gt;0,I48*100/K48,"."),".")</f>
        <v>.</v>
      </c>
      <c r="N48" s="62">
        <f>I48-J48</f>
        <v>70</v>
      </c>
      <c r="O48" s="62" t="str">
        <f>IF(K48&lt;&gt;".",I48-K48,".")</f>
        <v>.</v>
      </c>
      <c r="P48" s="64">
        <f>IF(D47&lt;&gt;0,(D48-D47)*100/D47,".")</f>
        <v>-2.2035438437074055</v>
      </c>
      <c r="Q48" s="63">
        <f>IF(I47&lt;&gt;0,(I48-I47)*100/I47,".")</f>
        <v>-1.5321536469572723</v>
      </c>
      <c r="R48" s="65">
        <f>IF(AND(J47&lt;&gt;0,J47&lt;&gt;"."),(J48-J47)*100/J47,".")</f>
        <v>-3.790149892933619</v>
      </c>
      <c r="S48" s="65" t="str">
        <f>IF(AND(K47&lt;&gt;0,K47&lt;&gt;".",K48&lt;&gt;"."),(K48-K47)*100/K47,".")</f>
        <v>.</v>
      </c>
    </row>
    <row r="49" spans="2:19" ht="12">
      <c r="B49" s="48"/>
      <c r="C49" s="55">
        <v>2002</v>
      </c>
      <c r="D49" s="60">
        <v>3976</v>
      </c>
      <c r="E49" s="61">
        <v>163</v>
      </c>
      <c r="F49" s="60">
        <v>254</v>
      </c>
      <c r="G49" s="62" t="s">
        <v>44</v>
      </c>
      <c r="H49" s="62" t="str">
        <f>IF(G49&lt;&gt;".",F49+G49,".")</f>
        <v>.</v>
      </c>
      <c r="I49" s="61">
        <f>D49+E49</f>
        <v>4139</v>
      </c>
      <c r="J49" s="60">
        <f>D49+F49</f>
        <v>4230</v>
      </c>
      <c r="K49" s="62" t="str">
        <f>IF(H49&lt;&gt;".",D49+H49,".")</f>
        <v>.</v>
      </c>
      <c r="L49" s="63">
        <f>IF(J49&lt;&gt;0,I49*100/J49,".")</f>
        <v>97.84869976359339</v>
      </c>
      <c r="M49" s="64" t="str">
        <f>IF(K49&lt;&gt;".",IF(K49&lt;&gt;0,I49*100/K49,"."),".")</f>
        <v>.</v>
      </c>
      <c r="N49" s="62">
        <f>I49-J49</f>
        <v>-91</v>
      </c>
      <c r="O49" s="62" t="str">
        <f>IF(K49&lt;&gt;".",I49-K49,".")</f>
        <v>.</v>
      </c>
      <c r="P49" s="64">
        <f>IF(D48&lt;&gt;0,(D49-D48)*100/D48,".")</f>
        <v>-7.642276422764228</v>
      </c>
      <c r="Q49" s="63">
        <f>IF(I48&lt;&gt;0,(I49-I48)*100/I48,".")</f>
        <v>-9.292132369055446</v>
      </c>
      <c r="R49" s="65">
        <f>IF(AND(J48&lt;&gt;0,J48&lt;&gt;"."),(J49-J48)*100/J48,".")</f>
        <v>-5.853549966614734</v>
      </c>
      <c r="S49" s="65" t="str">
        <f>IF(AND(K48&lt;&gt;0,K48&lt;&gt;".",K49&lt;&gt;"."),(K49-K48)*100/K48,".")</f>
        <v>.</v>
      </c>
    </row>
    <row r="50" spans="2:19" ht="12">
      <c r="B50" s="48"/>
      <c r="C50" s="55">
        <v>2003</v>
      </c>
      <c r="D50" s="60">
        <v>3987</v>
      </c>
      <c r="E50" s="61">
        <v>136</v>
      </c>
      <c r="F50" s="60">
        <v>275</v>
      </c>
      <c r="G50" s="62" t="s">
        <v>44</v>
      </c>
      <c r="H50" s="62" t="str">
        <f>IF(G50&lt;&gt;".",F50+G50,".")</f>
        <v>.</v>
      </c>
      <c r="I50" s="61">
        <f>D50+E50</f>
        <v>4123</v>
      </c>
      <c r="J50" s="60">
        <f>D50+F50</f>
        <v>4262</v>
      </c>
      <c r="K50" s="62" t="str">
        <f>IF(H50&lt;&gt;".",D50+H50,".")</f>
        <v>.</v>
      </c>
      <c r="L50" s="63">
        <f>IF(J50&lt;&gt;0,I50*100/J50,".")</f>
        <v>96.73862036602534</v>
      </c>
      <c r="M50" s="64" t="str">
        <f>IF(K50&lt;&gt;".",IF(K50&lt;&gt;0,I50*100/K50,"."),".")</f>
        <v>.</v>
      </c>
      <c r="N50" s="62">
        <f>I50-J50</f>
        <v>-139</v>
      </c>
      <c r="O50" s="62" t="str">
        <f>IF(K50&lt;&gt;".",I50-K50,".")</f>
        <v>.</v>
      </c>
      <c r="P50" s="64">
        <f>IF(D49&lt;&gt;0,(D50-D49)*100/D49,".")</f>
        <v>0.2766599597585513</v>
      </c>
      <c r="Q50" s="63">
        <f>IF(I49&lt;&gt;0,(I50-I49)*100/I49,".")</f>
        <v>-0.3865668035757429</v>
      </c>
      <c r="R50" s="65">
        <f>IF(AND(J49&lt;&gt;0,J49&lt;&gt;"."),(J50-J49)*100/J49,".")</f>
        <v>0.7565011820330969</v>
      </c>
      <c r="S50" s="65" t="str">
        <f>IF(AND(K49&lt;&gt;0,K49&lt;&gt;".",K50&lt;&gt;"."),(K50-K49)*100/K49,".")</f>
        <v>.</v>
      </c>
    </row>
    <row r="51" spans="2:19" ht="12">
      <c r="B51" s="48"/>
      <c r="C51" s="55">
        <v>2004</v>
      </c>
      <c r="D51" s="60">
        <v>3962</v>
      </c>
      <c r="E51" s="61">
        <v>147</v>
      </c>
      <c r="F51" s="60">
        <v>321</v>
      </c>
      <c r="G51" s="62" t="s">
        <v>44</v>
      </c>
      <c r="H51" s="62" t="str">
        <f>IF(G51&lt;&gt;".",F51+G51,".")</f>
        <v>.</v>
      </c>
      <c r="I51" s="61">
        <f>D51+E51</f>
        <v>4109</v>
      </c>
      <c r="J51" s="60">
        <f>D51+F51</f>
        <v>4283</v>
      </c>
      <c r="K51" s="62" t="str">
        <f>IF(H51&lt;&gt;".",D51+H51,".")</f>
        <v>.</v>
      </c>
      <c r="L51" s="63">
        <f>IF(J51&lt;&gt;0,I51*100/J51,".")</f>
        <v>95.93742703712351</v>
      </c>
      <c r="M51" s="64" t="str">
        <f>IF(K51&lt;&gt;".",IF(K51&lt;&gt;0,I51*100/K51,"."),".")</f>
        <v>.</v>
      </c>
      <c r="N51" s="62">
        <f>I51-J51</f>
        <v>-174</v>
      </c>
      <c r="O51" s="62" t="str">
        <f>IF(K51&lt;&gt;".",I51-K51,".")</f>
        <v>.</v>
      </c>
      <c r="P51" s="64">
        <f>IF(D50&lt;&gt;0,(D51-D50)*100/D50,".")</f>
        <v>-0.6270378730875344</v>
      </c>
      <c r="Q51" s="63">
        <f>IF(I50&lt;&gt;0,(I51-I50)*100/I50,".")</f>
        <v>-0.3395585738539898</v>
      </c>
      <c r="R51" s="65">
        <f>IF(AND(J50&lt;&gt;0,J50&lt;&gt;"."),(J51-J50)*100/J50,".")</f>
        <v>0.4927264195213515</v>
      </c>
      <c r="S51" s="65" t="str">
        <f>IF(AND(K50&lt;&gt;0,K50&lt;&gt;".",K51&lt;&gt;"."),(K51-K50)*100/K50,".")</f>
        <v>.</v>
      </c>
    </row>
    <row r="52" spans="2:19" ht="12">
      <c r="B52" s="48"/>
      <c r="C52" s="55">
        <v>2005</v>
      </c>
      <c r="D52" s="60">
        <v>3993</v>
      </c>
      <c r="E52" s="61">
        <v>87</v>
      </c>
      <c r="F52" s="60">
        <v>274</v>
      </c>
      <c r="G52" s="62" t="s">
        <v>44</v>
      </c>
      <c r="H52" s="62" t="str">
        <f>IF(G52&lt;&gt;".",F52+G52,".")</f>
        <v>.</v>
      </c>
      <c r="I52" s="61">
        <f>D52+E52</f>
        <v>4080</v>
      </c>
      <c r="J52" s="60">
        <f>D52+F52</f>
        <v>4267</v>
      </c>
      <c r="K52" s="62" t="str">
        <f>IF(H52&lt;&gt;".",D52+H52,".")</f>
        <v>.</v>
      </c>
      <c r="L52" s="63">
        <f>IF(J52&lt;&gt;0,I52*100/J52,".")</f>
        <v>95.61752988047809</v>
      </c>
      <c r="M52" s="64" t="str">
        <f>IF(K52&lt;&gt;".",IF(K52&lt;&gt;0,I52*100/K52,"."),".")</f>
        <v>.</v>
      </c>
      <c r="N52" s="62">
        <f>I52-J52</f>
        <v>-187</v>
      </c>
      <c r="O52" s="62" t="str">
        <f>IF(K52&lt;&gt;".",I52-K52,".")</f>
        <v>.</v>
      </c>
      <c r="P52" s="64">
        <f>IF(D51&lt;&gt;0,(D52-D51)*100/D51,".")</f>
        <v>0.7824331145885917</v>
      </c>
      <c r="Q52" s="63">
        <f>IF(I51&lt;&gt;0,(I52-I51)*100/I51,".")</f>
        <v>-0.7057678267218301</v>
      </c>
      <c r="R52" s="65">
        <f>IF(AND(J51&lt;&gt;0,J51&lt;&gt;"."),(J52-J51)*100/J51,".")</f>
        <v>-0.3735699276208265</v>
      </c>
      <c r="S52" s="65" t="str">
        <f>IF(AND(K51&lt;&gt;0,K51&lt;&gt;".",K52&lt;&gt;"."),(K52-K51)*100/K51,".")</f>
        <v>.</v>
      </c>
    </row>
    <row r="53" spans="2:19" ht="12">
      <c r="B53" s="48"/>
      <c r="C53" s="55">
        <v>2006</v>
      </c>
      <c r="D53" s="60">
        <v>3762</v>
      </c>
      <c r="E53" s="61">
        <v>101</v>
      </c>
      <c r="F53" s="60">
        <v>274</v>
      </c>
      <c r="G53" s="62" t="s">
        <v>44</v>
      </c>
      <c r="H53" s="62" t="str">
        <f>IF(G53&lt;&gt;".",F53+G53,".")</f>
        <v>.</v>
      </c>
      <c r="I53" s="61">
        <f>D53+E53</f>
        <v>3863</v>
      </c>
      <c r="J53" s="60">
        <f>D53+F53</f>
        <v>4036</v>
      </c>
      <c r="K53" s="62" t="str">
        <f>IF(H53&lt;&gt;".",D53+H53,".")</f>
        <v>.</v>
      </c>
      <c r="L53" s="63">
        <f>IF(J53&lt;&gt;0,I53*100/J53,".")</f>
        <v>95.71357779980178</v>
      </c>
      <c r="M53" s="64" t="str">
        <f>IF(K53&lt;&gt;".",IF(K53&lt;&gt;0,I53*100/K53,"."),".")</f>
        <v>.</v>
      </c>
      <c r="N53" s="62">
        <f>I53-J53</f>
        <v>-173</v>
      </c>
      <c r="O53" s="62" t="str">
        <f>IF(K53&lt;&gt;".",I53-K53,".")</f>
        <v>.</v>
      </c>
      <c r="P53" s="64">
        <f>IF(D52&lt;&gt;0,(D53-D52)*100/D52,".")</f>
        <v>-5.785123966942149</v>
      </c>
      <c r="Q53" s="63">
        <f>IF(I52&lt;&gt;0,(I53-I52)*100/I52,".")</f>
        <v>-5.318627450980392</v>
      </c>
      <c r="R53" s="65">
        <f>IF(AND(J52&lt;&gt;0,J52&lt;&gt;"."),(J53-J52)*100/J52,".")</f>
        <v>-5.413639559409421</v>
      </c>
      <c r="S53" s="65" t="str">
        <f>IF(AND(K52&lt;&gt;0,K52&lt;&gt;".",K53&lt;&gt;"."),(K53-K52)*100/K52,".")</f>
        <v>.</v>
      </c>
    </row>
    <row r="54" spans="2:19" ht="12">
      <c r="B54" s="48"/>
      <c r="C54" s="55">
        <v>2007</v>
      </c>
      <c r="D54" s="60">
        <v>3868</v>
      </c>
      <c r="E54" s="61">
        <v>149</v>
      </c>
      <c r="F54" s="60">
        <v>89</v>
      </c>
      <c r="G54" s="62">
        <v>565</v>
      </c>
      <c r="H54" s="62">
        <f>IF(G54&lt;&gt;".",F54+G54,".")</f>
        <v>654</v>
      </c>
      <c r="I54" s="61">
        <f>D54+E54</f>
        <v>4017</v>
      </c>
      <c r="J54" s="60">
        <f>D54+F54</f>
        <v>3957</v>
      </c>
      <c r="K54" s="62">
        <f>IF(H54&lt;&gt;".",D54+H54,".")</f>
        <v>4522</v>
      </c>
      <c r="L54" s="63">
        <f>IF(J54&lt;&gt;0,I54*100/J54,".")</f>
        <v>101.51630022744503</v>
      </c>
      <c r="M54" s="64">
        <f>IF(K54&lt;&gt;".",IF(K54&lt;&gt;0,I54*100/K54,"."),".")</f>
        <v>88.83237505528527</v>
      </c>
      <c r="N54" s="62">
        <f>I54-J54</f>
        <v>60</v>
      </c>
      <c r="O54" s="62">
        <f>IF(K54&lt;&gt;".",I54-K54,".")</f>
        <v>-505</v>
      </c>
      <c r="P54" s="64">
        <f>IF(D53&lt;&gt;0,(D54-D53)*100/D53,".")</f>
        <v>2.817650186071239</v>
      </c>
      <c r="Q54" s="63">
        <f>IF(I53&lt;&gt;0,(I54-I53)*100/I53,".")</f>
        <v>3.986538959358012</v>
      </c>
      <c r="R54" s="65">
        <f>IF(AND(J53&lt;&gt;0,J53&lt;&gt;"."),(J54-J53)*100/J53,".")</f>
        <v>-1.9573835480673936</v>
      </c>
      <c r="S54" s="65" t="str">
        <f>IF(AND(K53&lt;&gt;0,K53&lt;&gt;".",K54&lt;&gt;"."),(K54-K53)*100/K53,".")</f>
        <v>.</v>
      </c>
    </row>
    <row r="55" spans="2:19" ht="12">
      <c r="B55" s="48"/>
      <c r="C55" s="55">
        <v>2008</v>
      </c>
      <c r="D55" s="60">
        <v>3963</v>
      </c>
      <c r="E55" s="61">
        <v>350</v>
      </c>
      <c r="F55" s="60">
        <v>42</v>
      </c>
      <c r="G55" s="62">
        <v>535</v>
      </c>
      <c r="H55" s="62">
        <f>IF(G55&lt;&gt;".",F55+G55,".")</f>
        <v>577</v>
      </c>
      <c r="I55" s="61">
        <f>D55+E55</f>
        <v>4313</v>
      </c>
      <c r="J55" s="60">
        <f>D55+F55</f>
        <v>4005</v>
      </c>
      <c r="K55" s="62">
        <f>IF(H55&lt;&gt;".",D55+H55,".")</f>
        <v>4540</v>
      </c>
      <c r="L55" s="63">
        <f>IF(J55&lt;&gt;0,I55*100/J55,".")</f>
        <v>107.6903870162297</v>
      </c>
      <c r="M55" s="64">
        <f>IF(K55&lt;&gt;".",IF(K55&lt;&gt;0,I55*100/K55,"."),".")</f>
        <v>95</v>
      </c>
      <c r="N55" s="62">
        <f>I55-J55</f>
        <v>308</v>
      </c>
      <c r="O55" s="62">
        <f>IF(K55&lt;&gt;".",I55-K55,".")</f>
        <v>-227</v>
      </c>
      <c r="P55" s="64">
        <f>IF(D54&lt;&gt;0,(D55-D54)*100/D54,".")</f>
        <v>2.456049638055843</v>
      </c>
      <c r="Q55" s="63">
        <f>IF(I54&lt;&gt;0,(I55-I54)*100/I54,".")</f>
        <v>7.368683096838437</v>
      </c>
      <c r="R55" s="65">
        <f>IF(AND(J54&lt;&gt;0,J54&lt;&gt;"."),(J55-J54)*100/J54,".")</f>
        <v>1.2130401819560273</v>
      </c>
      <c r="S55" s="65">
        <f>IF(AND(K54&lt;&gt;0,K54&lt;&gt;".",K55&lt;&gt;"."),(K55-K54)*100/K54,".")</f>
        <v>0.3980539584254755</v>
      </c>
    </row>
    <row r="56" spans="2:19" ht="12">
      <c r="B56" s="48"/>
      <c r="C56" s="55">
        <v>2009</v>
      </c>
      <c r="D56" s="60">
        <v>4029</v>
      </c>
      <c r="E56" s="61">
        <v>200</v>
      </c>
      <c r="F56" s="60">
        <v>12</v>
      </c>
      <c r="G56" s="62">
        <v>401</v>
      </c>
      <c r="H56" s="62">
        <f>IF(G56&lt;&gt;".",F56+G56,".")</f>
        <v>413</v>
      </c>
      <c r="I56" s="61">
        <f>D56+E56</f>
        <v>4229</v>
      </c>
      <c r="J56" s="60">
        <f>D56+F56</f>
        <v>4041</v>
      </c>
      <c r="K56" s="62">
        <f>IF(H56&lt;&gt;".",D56+H56,".")</f>
        <v>4442</v>
      </c>
      <c r="L56" s="63">
        <f>IF(J56&lt;&gt;0,I56*100/J56,".")</f>
        <v>104.6523137837169</v>
      </c>
      <c r="M56" s="64">
        <f>IF(K56&lt;&gt;".",IF(K56&lt;&gt;0,I56*100/K56,"."),".")</f>
        <v>95.20486267447096</v>
      </c>
      <c r="N56" s="62">
        <f>I56-J56</f>
        <v>188</v>
      </c>
      <c r="O56" s="62">
        <f>IF(K56&lt;&gt;".",I56-K56,".")</f>
        <v>-213</v>
      </c>
      <c r="P56" s="64">
        <f>IF(D55&lt;&gt;0,(D56-D55)*100/D55,".")</f>
        <v>1.6654049962149886</v>
      </c>
      <c r="Q56" s="63">
        <f>IF(I55&lt;&gt;0,(I56-I55)*100/I55,".")</f>
        <v>-1.9476002782286113</v>
      </c>
      <c r="R56" s="65">
        <f>IF(AND(J55&lt;&gt;0,J55&lt;&gt;"."),(J56-J55)*100/J55,".")</f>
        <v>0.898876404494382</v>
      </c>
      <c r="S56" s="65">
        <f>IF(AND(K55&lt;&gt;0,K55&lt;&gt;".",K56&lt;&gt;"."),(K56-K55)*100/K55,".")</f>
        <v>-2.158590308370044</v>
      </c>
    </row>
    <row r="57" spans="2:19" ht="12">
      <c r="B57" s="48"/>
      <c r="C57" s="55">
        <v>2010</v>
      </c>
      <c r="D57" s="60">
        <v>3903</v>
      </c>
      <c r="E57" s="61">
        <v>110</v>
      </c>
      <c r="F57" s="60">
        <v>11</v>
      </c>
      <c r="G57" s="62">
        <v>408</v>
      </c>
      <c r="H57" s="62">
        <f>IF(G57&lt;&gt;".",F57+G57,".")</f>
        <v>419</v>
      </c>
      <c r="I57" s="61">
        <f>D57+E57</f>
        <v>4013</v>
      </c>
      <c r="J57" s="60">
        <f>D57+F57</f>
        <v>3914</v>
      </c>
      <c r="K57" s="62">
        <f>IF(H57&lt;&gt;".",D57+H57,".")</f>
        <v>4322</v>
      </c>
      <c r="L57" s="63">
        <f>IF(J57&lt;&gt;0,I57*100/J57,".")</f>
        <v>102.52938170669393</v>
      </c>
      <c r="M57" s="64">
        <f>IF(K57&lt;&gt;".",IF(K57&lt;&gt;0,I57*100/K57,"."),".")</f>
        <v>92.85053216103655</v>
      </c>
      <c r="N57" s="62">
        <f>I57-J57</f>
        <v>99</v>
      </c>
      <c r="O57" s="62">
        <f>IF(K57&lt;&gt;".",I57-K57,".")</f>
        <v>-309</v>
      </c>
      <c r="P57" s="64">
        <f>IF(D56&lt;&gt;0,(D57-D56)*100/D56,".")</f>
        <v>-3.1273268801191363</v>
      </c>
      <c r="Q57" s="63">
        <f>IF(I56&lt;&gt;0,(I57-I56)*100/I56,".")</f>
        <v>-5.107590446914164</v>
      </c>
      <c r="R57" s="65">
        <f>IF(AND(J56&lt;&gt;0,J56&lt;&gt;"."),(J57-J56)*100/J56,".")</f>
        <v>-3.1427864390002473</v>
      </c>
      <c r="S57" s="65">
        <f>IF(AND(K56&lt;&gt;0,K56&lt;&gt;".",K57&lt;&gt;"."),(K57-K56)*100/K56,".")</f>
        <v>-2.7014858171994596</v>
      </c>
    </row>
    <row r="58" spans="2:19" ht="18.75" customHeight="1">
      <c r="B58" s="48"/>
      <c r="C58" s="55"/>
      <c r="D58" s="60"/>
      <c r="E58" s="61"/>
      <c r="F58" s="60"/>
      <c r="G58" s="62"/>
      <c r="H58" s="62"/>
      <c r="I58" s="61"/>
      <c r="J58" s="60"/>
      <c r="K58" s="62"/>
      <c r="L58" s="63"/>
      <c r="M58" s="64"/>
      <c r="N58" s="62"/>
      <c r="O58" s="62"/>
      <c r="P58" s="64"/>
      <c r="Q58" s="63"/>
      <c r="R58" s="65"/>
      <c r="S58" s="65"/>
    </row>
    <row r="59" spans="2:19" ht="24" customHeight="1">
      <c r="B59" s="48"/>
      <c r="C59" s="49" t="s">
        <v>54</v>
      </c>
      <c r="D59" s="50"/>
      <c r="E59" s="51"/>
      <c r="F59" s="50"/>
      <c r="G59" s="50"/>
      <c r="H59" s="52"/>
      <c r="I59" s="51"/>
      <c r="J59" s="50"/>
      <c r="K59" s="52"/>
      <c r="L59" s="50"/>
      <c r="M59" s="51"/>
      <c r="N59" s="50"/>
      <c r="O59" s="50"/>
      <c r="P59" s="51"/>
      <c r="Q59" s="50"/>
      <c r="R59" s="53"/>
      <c r="S59" s="53"/>
    </row>
    <row r="60" spans="2:19" ht="5.25" customHeight="1">
      <c r="B60" s="48"/>
      <c r="C60" s="55"/>
      <c r="D60" s="56"/>
      <c r="E60" s="57"/>
      <c r="F60" s="56"/>
      <c r="G60" s="56"/>
      <c r="H60" s="58"/>
      <c r="I60" s="57"/>
      <c r="J60" s="56"/>
      <c r="K60" s="58"/>
      <c r="L60" s="56"/>
      <c r="M60" s="57"/>
      <c r="N60" s="56"/>
      <c r="O60" s="56"/>
      <c r="P60" s="57"/>
      <c r="Q60" s="56"/>
      <c r="R60" s="59"/>
      <c r="S60" s="59"/>
    </row>
    <row r="61" spans="2:19" ht="12">
      <c r="B61" s="48"/>
      <c r="C61" s="55">
        <v>1998</v>
      </c>
      <c r="D61" s="60">
        <v>2295</v>
      </c>
      <c r="E61" s="61">
        <v>146</v>
      </c>
      <c r="F61" s="60">
        <v>237</v>
      </c>
      <c r="G61" s="62" t="s">
        <v>44</v>
      </c>
      <c r="H61" s="62" t="str">
        <f>IF(G61&lt;&gt;".",F61+G61,".")</f>
        <v>.</v>
      </c>
      <c r="I61" s="61">
        <f>D61+E61</f>
        <v>2441</v>
      </c>
      <c r="J61" s="60">
        <f>D61+F61</f>
        <v>2532</v>
      </c>
      <c r="K61" s="62" t="str">
        <f>IF(H61&lt;&gt;".",D61+H61,".")</f>
        <v>.</v>
      </c>
      <c r="L61" s="63">
        <f>IF(J61&lt;&gt;0,I61*100/J61,".")</f>
        <v>96.40600315955766</v>
      </c>
      <c r="M61" s="64" t="str">
        <f>IF(K61&lt;&gt;".",IF(K61&lt;&gt;0,I61*100/K61,"."),".")</f>
        <v>.</v>
      </c>
      <c r="N61" s="62">
        <f>I61-J61</f>
        <v>-91</v>
      </c>
      <c r="O61" s="62" t="str">
        <f>IF(K61&lt;&gt;".",I61-K61,".")</f>
        <v>.</v>
      </c>
      <c r="P61" s="64" t="str">
        <f>IF(D60&lt;&gt;0,(D61-D60)*100/D60,".")</f>
        <v>.</v>
      </c>
      <c r="Q61" s="63" t="str">
        <f>IF(I60&lt;&gt;0,(I61-I60)*100/I60,".")</f>
        <v>.</v>
      </c>
      <c r="R61" s="65" t="str">
        <f>IF(AND(J60&lt;&gt;0,J60&lt;&gt;"."),(J61-J60)*100/J60,".")</f>
        <v>.</v>
      </c>
      <c r="S61" s="65" t="str">
        <f>IF(AND(K60&lt;&gt;0,K60&lt;&gt;".",K61&lt;&gt;"."),(K61-K60)*100/K60,".")</f>
        <v>.</v>
      </c>
    </row>
    <row r="62" spans="2:19" ht="12">
      <c r="B62" s="48"/>
      <c r="C62" s="55">
        <v>1999</v>
      </c>
      <c r="D62" s="60">
        <v>2650</v>
      </c>
      <c r="E62" s="61">
        <v>98</v>
      </c>
      <c r="F62" s="60">
        <v>150</v>
      </c>
      <c r="G62" s="62" t="s">
        <v>44</v>
      </c>
      <c r="H62" s="62" t="str">
        <f>IF(G62&lt;&gt;".",F62+G62,".")</f>
        <v>.</v>
      </c>
      <c r="I62" s="61">
        <f>D62+E62</f>
        <v>2748</v>
      </c>
      <c r="J62" s="60">
        <f>D62+F62</f>
        <v>2800</v>
      </c>
      <c r="K62" s="62" t="str">
        <f>IF(H62&lt;&gt;".",D62+H62,".")</f>
        <v>.</v>
      </c>
      <c r="L62" s="63">
        <f>IF(J62&lt;&gt;0,I62*100/J62,".")</f>
        <v>98.14285714285714</v>
      </c>
      <c r="M62" s="64" t="str">
        <f>IF(K62&lt;&gt;".",IF(K62&lt;&gt;0,I62*100/K62,"."),".")</f>
        <v>.</v>
      </c>
      <c r="N62" s="62">
        <f>I62-J62</f>
        <v>-52</v>
      </c>
      <c r="O62" s="62" t="str">
        <f>IF(K62&lt;&gt;".",I62-K62,".")</f>
        <v>.</v>
      </c>
      <c r="P62" s="64">
        <f>IF(D61&lt;&gt;0,(D62-D61)*100/D61,".")</f>
        <v>15.468409586056644</v>
      </c>
      <c r="Q62" s="63">
        <f>IF(I61&lt;&gt;0,(I62-I61)*100/I61,".")</f>
        <v>12.576812781646867</v>
      </c>
      <c r="R62" s="65">
        <f>IF(AND(J61&lt;&gt;0,J61&lt;&gt;"."),(J62-J61)*100/J61,".")</f>
        <v>10.584518167456556</v>
      </c>
      <c r="S62" s="65" t="str">
        <f>IF(AND(K61&lt;&gt;0,K61&lt;&gt;".",K62&lt;&gt;"."),(K62-K61)*100/K61,".")</f>
        <v>.</v>
      </c>
    </row>
    <row r="63" spans="2:19" ht="12">
      <c r="B63" s="48"/>
      <c r="C63" s="55">
        <v>2000</v>
      </c>
      <c r="D63" s="60">
        <v>2500</v>
      </c>
      <c r="E63" s="61">
        <v>113</v>
      </c>
      <c r="F63" s="60">
        <v>96</v>
      </c>
      <c r="G63" s="62" t="s">
        <v>44</v>
      </c>
      <c r="H63" s="62" t="str">
        <f>IF(G63&lt;&gt;".",F63+G63,".")</f>
        <v>.</v>
      </c>
      <c r="I63" s="61">
        <f>D63+E63</f>
        <v>2613</v>
      </c>
      <c r="J63" s="60">
        <f>D63+F63</f>
        <v>2596</v>
      </c>
      <c r="K63" s="62" t="str">
        <f>IF(H63&lt;&gt;".",D63+H63,".")</f>
        <v>.</v>
      </c>
      <c r="L63" s="63">
        <f>IF(J63&lt;&gt;0,I63*100/J63,".")</f>
        <v>100.65485362095532</v>
      </c>
      <c r="M63" s="64" t="str">
        <f>IF(K63&lt;&gt;".",IF(K63&lt;&gt;0,I63*100/K63,"."),".")</f>
        <v>.</v>
      </c>
      <c r="N63" s="62">
        <f>I63-J63</f>
        <v>17</v>
      </c>
      <c r="O63" s="62" t="str">
        <f>IF(K63&lt;&gt;".",I63-K63,".")</f>
        <v>.</v>
      </c>
      <c r="P63" s="64">
        <f>IF(D62&lt;&gt;0,(D63-D62)*100/D62,".")</f>
        <v>-5.660377358490566</v>
      </c>
      <c r="Q63" s="63">
        <f>IF(I62&lt;&gt;0,(I63-I62)*100/I62,".")</f>
        <v>-4.9126637554585155</v>
      </c>
      <c r="R63" s="65">
        <f>IF(AND(J62&lt;&gt;0,J62&lt;&gt;"."),(J63-J62)*100/J62,".")</f>
        <v>-7.285714285714286</v>
      </c>
      <c r="S63" s="65" t="str">
        <f>IF(AND(K62&lt;&gt;0,K62&lt;&gt;".",K63&lt;&gt;"."),(K63-K62)*100/K62,".")</f>
        <v>.</v>
      </c>
    </row>
    <row r="64" spans="2:19" ht="12">
      <c r="B64" s="48"/>
      <c r="C64" s="55">
        <v>2001</v>
      </c>
      <c r="D64" s="60">
        <v>2349</v>
      </c>
      <c r="E64" s="61">
        <v>130</v>
      </c>
      <c r="F64" s="60">
        <v>72</v>
      </c>
      <c r="G64" s="62" t="s">
        <v>44</v>
      </c>
      <c r="H64" s="62" t="str">
        <f>IF(G64&lt;&gt;".",F64+G64,".")</f>
        <v>.</v>
      </c>
      <c r="I64" s="61">
        <f>D64+E64</f>
        <v>2479</v>
      </c>
      <c r="J64" s="60">
        <f>D64+F64</f>
        <v>2421</v>
      </c>
      <c r="K64" s="62" t="str">
        <f>IF(H64&lt;&gt;".",D64+H64,".")</f>
        <v>.</v>
      </c>
      <c r="L64" s="63">
        <f>IF(J64&lt;&gt;0,I64*100/J64,".")</f>
        <v>102.39570425444032</v>
      </c>
      <c r="M64" s="64" t="str">
        <f>IF(K64&lt;&gt;".",IF(K64&lt;&gt;0,I64*100/K64,"."),".")</f>
        <v>.</v>
      </c>
      <c r="N64" s="62">
        <f>I64-J64</f>
        <v>58</v>
      </c>
      <c r="O64" s="62" t="str">
        <f>IF(K64&lt;&gt;".",I64-K64,".")</f>
        <v>.</v>
      </c>
      <c r="P64" s="64">
        <f>IF(D63&lt;&gt;0,(D64-D63)*100/D63,".")</f>
        <v>-6.04</v>
      </c>
      <c r="Q64" s="63">
        <f>IF(I63&lt;&gt;0,(I64-I63)*100/I63,".")</f>
        <v>-5.128205128205129</v>
      </c>
      <c r="R64" s="65">
        <f>IF(AND(J63&lt;&gt;0,J63&lt;&gt;"."),(J64-J63)*100/J63,".")</f>
        <v>-6.741140215716487</v>
      </c>
      <c r="S64" s="65" t="str">
        <f>IF(AND(K63&lt;&gt;0,K63&lt;&gt;".",K64&lt;&gt;"."),(K64-K63)*100/K63,".")</f>
        <v>.</v>
      </c>
    </row>
    <row r="65" spans="2:19" ht="12">
      <c r="B65" s="48"/>
      <c r="C65" s="55">
        <v>2002</v>
      </c>
      <c r="D65" s="60">
        <v>2263</v>
      </c>
      <c r="E65" s="61">
        <v>58</v>
      </c>
      <c r="F65" s="60">
        <v>84</v>
      </c>
      <c r="G65" s="62" t="s">
        <v>44</v>
      </c>
      <c r="H65" s="62" t="str">
        <f>IF(G65&lt;&gt;".",F65+G65,".")</f>
        <v>.</v>
      </c>
      <c r="I65" s="61">
        <f>D65+E65</f>
        <v>2321</v>
      </c>
      <c r="J65" s="60">
        <f>D65+F65</f>
        <v>2347</v>
      </c>
      <c r="K65" s="62" t="str">
        <f>IF(H65&lt;&gt;".",D65+H65,".")</f>
        <v>.</v>
      </c>
      <c r="L65" s="63">
        <f>IF(J65&lt;&gt;0,I65*100/J65,".")</f>
        <v>98.89220281210055</v>
      </c>
      <c r="M65" s="64" t="str">
        <f>IF(K65&lt;&gt;".",IF(K65&lt;&gt;0,I65*100/K65,"."),".")</f>
        <v>.</v>
      </c>
      <c r="N65" s="62">
        <f>I65-J65</f>
        <v>-26</v>
      </c>
      <c r="O65" s="62" t="str">
        <f>IF(K65&lt;&gt;".",I65-K65,".")</f>
        <v>.</v>
      </c>
      <c r="P65" s="64">
        <f>IF(D64&lt;&gt;0,(D65-D64)*100/D64,".")</f>
        <v>-3.6611323967645806</v>
      </c>
      <c r="Q65" s="63">
        <f>IF(I64&lt;&gt;0,(I65-I64)*100/I64,".")</f>
        <v>-6.373537716821299</v>
      </c>
      <c r="R65" s="65">
        <f>IF(AND(J64&lt;&gt;0,J64&lt;&gt;"."),(J65-J64)*100/J64,".")</f>
        <v>-3.056588186699711</v>
      </c>
      <c r="S65" s="65" t="str">
        <f>IF(AND(K64&lt;&gt;0,K64&lt;&gt;".",K65&lt;&gt;"."),(K65-K64)*100/K64,".")</f>
        <v>.</v>
      </c>
    </row>
    <row r="66" spans="2:19" ht="12">
      <c r="B66" s="48"/>
      <c r="C66" s="55">
        <v>2003</v>
      </c>
      <c r="D66" s="60">
        <v>2111</v>
      </c>
      <c r="E66" s="61">
        <v>95</v>
      </c>
      <c r="F66" s="60">
        <v>99</v>
      </c>
      <c r="G66" s="62" t="s">
        <v>44</v>
      </c>
      <c r="H66" s="62" t="str">
        <f>IF(G66&lt;&gt;".",F66+G66,".")</f>
        <v>.</v>
      </c>
      <c r="I66" s="61">
        <f>D66+E66</f>
        <v>2206</v>
      </c>
      <c r="J66" s="60">
        <f>D66+F66</f>
        <v>2210</v>
      </c>
      <c r="K66" s="62" t="str">
        <f>IF(H66&lt;&gt;".",D66+H66,".")</f>
        <v>.</v>
      </c>
      <c r="L66" s="63">
        <f>IF(J66&lt;&gt;0,I66*100/J66,".")</f>
        <v>99.81900452488688</v>
      </c>
      <c r="M66" s="64" t="str">
        <f>IF(K66&lt;&gt;".",IF(K66&lt;&gt;0,I66*100/K66,"."),".")</f>
        <v>.</v>
      </c>
      <c r="N66" s="62">
        <f>I66-J66</f>
        <v>-4</v>
      </c>
      <c r="O66" s="62" t="str">
        <f>IF(K66&lt;&gt;".",I66-K66,".")</f>
        <v>.</v>
      </c>
      <c r="P66" s="64">
        <f>IF(D65&lt;&gt;0,(D66-D65)*100/D65,".")</f>
        <v>-6.716747680070703</v>
      </c>
      <c r="Q66" s="63">
        <f>IF(I65&lt;&gt;0,(I66-I65)*100/I65,".")</f>
        <v>-4.954760878931495</v>
      </c>
      <c r="R66" s="65">
        <f>IF(AND(J65&lt;&gt;0,J65&lt;&gt;"."),(J66-J65)*100/J65,".")</f>
        <v>-5.837239028547081</v>
      </c>
      <c r="S66" s="65" t="str">
        <f>IF(AND(K65&lt;&gt;0,K65&lt;&gt;".",K66&lt;&gt;"."),(K66-K65)*100/K65,".")</f>
        <v>.</v>
      </c>
    </row>
    <row r="67" spans="2:19" ht="12">
      <c r="B67" s="48"/>
      <c r="C67" s="55">
        <v>2004</v>
      </c>
      <c r="D67" s="60">
        <v>2155</v>
      </c>
      <c r="E67" s="61">
        <v>65</v>
      </c>
      <c r="F67" s="60">
        <v>195</v>
      </c>
      <c r="G67" s="62" t="s">
        <v>44</v>
      </c>
      <c r="H67" s="62" t="str">
        <f>IF(G67&lt;&gt;".",F67+G67,".")</f>
        <v>.</v>
      </c>
      <c r="I67" s="61">
        <f>D67+E67</f>
        <v>2220</v>
      </c>
      <c r="J67" s="60">
        <f>D67+F67</f>
        <v>2350</v>
      </c>
      <c r="K67" s="62" t="str">
        <f>IF(H67&lt;&gt;".",D67+H67,".")</f>
        <v>.</v>
      </c>
      <c r="L67" s="63">
        <f>IF(J67&lt;&gt;0,I67*100/J67,".")</f>
        <v>94.46808510638297</v>
      </c>
      <c r="M67" s="64" t="str">
        <f>IF(K67&lt;&gt;".",IF(K67&lt;&gt;0,I67*100/K67,"."),".")</f>
        <v>.</v>
      </c>
      <c r="N67" s="62">
        <f>I67-J67</f>
        <v>-130</v>
      </c>
      <c r="O67" s="62" t="str">
        <f>IF(K67&lt;&gt;".",I67-K67,".")</f>
        <v>.</v>
      </c>
      <c r="P67" s="64">
        <f>IF(D66&lt;&gt;0,(D67-D66)*100/D66,".")</f>
        <v>2.0843202273803882</v>
      </c>
      <c r="Q67" s="63">
        <f>IF(I66&lt;&gt;0,(I67-I66)*100/I66,".")</f>
        <v>0.6346328195829556</v>
      </c>
      <c r="R67" s="65">
        <f>IF(AND(J66&lt;&gt;0,J66&lt;&gt;"."),(J67-J66)*100/J66,".")</f>
        <v>6.334841628959276</v>
      </c>
      <c r="S67" s="65" t="str">
        <f>IF(AND(K66&lt;&gt;0,K66&lt;&gt;".",K67&lt;&gt;"."),(K67-K66)*100/K66,".")</f>
        <v>.</v>
      </c>
    </row>
    <row r="68" spans="2:19" ht="12">
      <c r="B68" s="48"/>
      <c r="C68" s="55">
        <v>2005</v>
      </c>
      <c r="D68" s="60">
        <v>2146</v>
      </c>
      <c r="E68" s="61">
        <v>77</v>
      </c>
      <c r="F68" s="60">
        <v>189</v>
      </c>
      <c r="G68" s="62" t="s">
        <v>44</v>
      </c>
      <c r="H68" s="62" t="str">
        <f>IF(G68&lt;&gt;".",F68+G68,".")</f>
        <v>.</v>
      </c>
      <c r="I68" s="61">
        <f>D68+E68</f>
        <v>2223</v>
      </c>
      <c r="J68" s="60">
        <f>D68+F68</f>
        <v>2335</v>
      </c>
      <c r="K68" s="62" t="str">
        <f>IF(H68&lt;&gt;".",D68+H68,".")</f>
        <v>.</v>
      </c>
      <c r="L68" s="63">
        <f>IF(J68&lt;&gt;0,I68*100/J68,".")</f>
        <v>95.20342612419701</v>
      </c>
      <c r="M68" s="64" t="str">
        <f>IF(K68&lt;&gt;".",IF(K68&lt;&gt;0,I68*100/K68,"."),".")</f>
        <v>.</v>
      </c>
      <c r="N68" s="62">
        <f>I68-J68</f>
        <v>-112</v>
      </c>
      <c r="O68" s="62" t="str">
        <f>IF(K68&lt;&gt;".",I68-K68,".")</f>
        <v>.</v>
      </c>
      <c r="P68" s="64">
        <f>IF(D67&lt;&gt;0,(D68-D67)*100/D67,".")</f>
        <v>-0.4176334106728538</v>
      </c>
      <c r="Q68" s="63">
        <f>IF(I67&lt;&gt;0,(I68-I67)*100/I67,".")</f>
        <v>0.13513513513513514</v>
      </c>
      <c r="R68" s="65">
        <f>IF(AND(J67&lt;&gt;0,J67&lt;&gt;"."),(J68-J67)*100/J67,".")</f>
        <v>-0.6382978723404256</v>
      </c>
      <c r="S68" s="65" t="str">
        <f>IF(AND(K67&lt;&gt;0,K67&lt;&gt;".",K68&lt;&gt;"."),(K68-K67)*100/K67,".")</f>
        <v>.</v>
      </c>
    </row>
    <row r="69" spans="2:19" ht="12">
      <c r="B69" s="48"/>
      <c r="C69" s="55">
        <v>2006</v>
      </c>
      <c r="D69" s="60">
        <v>2276</v>
      </c>
      <c r="E69" s="61">
        <v>125</v>
      </c>
      <c r="F69" s="60">
        <v>86</v>
      </c>
      <c r="G69" s="62" t="s">
        <v>44</v>
      </c>
      <c r="H69" s="62" t="str">
        <f>IF(G69&lt;&gt;".",F69+G69,".")</f>
        <v>.</v>
      </c>
      <c r="I69" s="61">
        <f>D69+E69</f>
        <v>2401</v>
      </c>
      <c r="J69" s="60">
        <f>D69+F69</f>
        <v>2362</v>
      </c>
      <c r="K69" s="62" t="str">
        <f>IF(H69&lt;&gt;".",D69+H69,".")</f>
        <v>.</v>
      </c>
      <c r="L69" s="63">
        <f>IF(J69&lt;&gt;0,I69*100/J69,".")</f>
        <v>101.65114309906859</v>
      </c>
      <c r="M69" s="64" t="str">
        <f>IF(K69&lt;&gt;".",IF(K69&lt;&gt;0,I69*100/K69,"."),".")</f>
        <v>.</v>
      </c>
      <c r="N69" s="62">
        <f>I69-J69</f>
        <v>39</v>
      </c>
      <c r="O69" s="62" t="str">
        <f>IF(K69&lt;&gt;".",I69-K69,".")</f>
        <v>.</v>
      </c>
      <c r="P69" s="64">
        <f>IF(D68&lt;&gt;0,(D69-D68)*100/D68,".")</f>
        <v>6.0577819198508855</v>
      </c>
      <c r="Q69" s="63">
        <f>IF(I68&lt;&gt;0,(I69-I68)*100/I68,".")</f>
        <v>8.007197480881691</v>
      </c>
      <c r="R69" s="65">
        <f>IF(AND(J68&lt;&gt;0,J68&lt;&gt;"."),(J69-J68)*100/J68,".")</f>
        <v>1.1563169164882228</v>
      </c>
      <c r="S69" s="65" t="str">
        <f>IF(AND(K68&lt;&gt;0,K68&lt;&gt;".",K69&lt;&gt;"."),(K69-K68)*100/K68,".")</f>
        <v>.</v>
      </c>
    </row>
    <row r="70" spans="2:19" ht="12">
      <c r="B70" s="48"/>
      <c r="C70" s="55">
        <v>2007</v>
      </c>
      <c r="D70" s="60">
        <v>2567</v>
      </c>
      <c r="E70" s="61"/>
      <c r="F70" s="60">
        <v>38</v>
      </c>
      <c r="G70" s="62">
        <v>205</v>
      </c>
      <c r="H70" s="62">
        <f>IF(G70&lt;&gt;".",F70+G70,".")</f>
        <v>243</v>
      </c>
      <c r="I70" s="61">
        <f>D70+E70</f>
        <v>2567</v>
      </c>
      <c r="J70" s="60">
        <f>D70+F70</f>
        <v>2605</v>
      </c>
      <c r="K70" s="62">
        <f>IF(H70&lt;&gt;".",D70+H70,".")</f>
        <v>2810</v>
      </c>
      <c r="L70" s="63">
        <f>IF(J70&lt;&gt;0,I70*100/J70,".")</f>
        <v>98.54126679462571</v>
      </c>
      <c r="M70" s="64">
        <f>IF(K70&lt;&gt;".",IF(K70&lt;&gt;0,I70*100/K70,"."),".")</f>
        <v>91.35231316725978</v>
      </c>
      <c r="N70" s="62">
        <f>I70-J70</f>
        <v>-38</v>
      </c>
      <c r="O70" s="62">
        <f>IF(K70&lt;&gt;".",I70-K70,".")</f>
        <v>-243</v>
      </c>
      <c r="P70" s="64">
        <f>IF(D69&lt;&gt;0,(D70-D69)*100/D69,".")</f>
        <v>12.785588752196837</v>
      </c>
      <c r="Q70" s="63">
        <f>IF(I69&lt;&gt;0,(I70-I69)*100/I69,".")</f>
        <v>6.913785922532278</v>
      </c>
      <c r="R70" s="65">
        <f>IF(AND(J69&lt;&gt;0,J69&lt;&gt;"."),(J70-J69)*100/J69,".")</f>
        <v>10.287891617273496</v>
      </c>
      <c r="S70" s="65" t="str">
        <f>IF(AND(K69&lt;&gt;0,K69&lt;&gt;".",K70&lt;&gt;"."),(K70-K69)*100/K69,".")</f>
        <v>.</v>
      </c>
    </row>
    <row r="71" spans="2:19" ht="12">
      <c r="B71" s="48"/>
      <c r="C71" s="55">
        <v>2008</v>
      </c>
      <c r="D71" s="60">
        <v>2497</v>
      </c>
      <c r="E71" s="61"/>
      <c r="F71" s="60">
        <v>9</v>
      </c>
      <c r="G71" s="62">
        <v>295</v>
      </c>
      <c r="H71" s="62">
        <f>IF(G71&lt;&gt;".",F71+G71,".")</f>
        <v>304</v>
      </c>
      <c r="I71" s="61">
        <f>D71+E71</f>
        <v>2497</v>
      </c>
      <c r="J71" s="60">
        <f>D71+F71</f>
        <v>2506</v>
      </c>
      <c r="K71" s="62">
        <f>IF(H71&lt;&gt;".",D71+H71,".")</f>
        <v>2801</v>
      </c>
      <c r="L71" s="63">
        <f>IF(J71&lt;&gt;0,I71*100/J71,".")</f>
        <v>99.64086193136473</v>
      </c>
      <c r="M71" s="64">
        <f>IF(K71&lt;&gt;".",IF(K71&lt;&gt;0,I71*100/K71,"."),".")</f>
        <v>89.14673330953231</v>
      </c>
      <c r="N71" s="62">
        <f>I71-J71</f>
        <v>-9</v>
      </c>
      <c r="O71" s="62">
        <f>IF(K71&lt;&gt;".",I71-K71,".")</f>
        <v>-304</v>
      </c>
      <c r="P71" s="64">
        <f>IF(D70&lt;&gt;0,(D71-D70)*100/D70,".")</f>
        <v>-2.7269185820023374</v>
      </c>
      <c r="Q71" s="63">
        <f>IF(I70&lt;&gt;0,(I71-I70)*100/I70,".")</f>
        <v>-2.7269185820023374</v>
      </c>
      <c r="R71" s="65">
        <f>IF(AND(J70&lt;&gt;0,J70&lt;&gt;"."),(J71-J70)*100/J70,".")</f>
        <v>-3.800383877159309</v>
      </c>
      <c r="S71" s="65">
        <f>IF(AND(K70&lt;&gt;0,K70&lt;&gt;".",K71&lt;&gt;"."),(K71-K70)*100/K70,".")</f>
        <v>-0.3202846975088968</v>
      </c>
    </row>
    <row r="72" spans="2:19" ht="12">
      <c r="B72" s="48"/>
      <c r="C72" s="55">
        <v>2009</v>
      </c>
      <c r="D72" s="60">
        <v>2394</v>
      </c>
      <c r="E72" s="61">
        <v>74</v>
      </c>
      <c r="F72" s="60">
        <v>11</v>
      </c>
      <c r="G72" s="62">
        <v>274</v>
      </c>
      <c r="H72" s="62">
        <f>IF(G72&lt;&gt;".",F72+G72,".")</f>
        <v>285</v>
      </c>
      <c r="I72" s="61">
        <f>D72+E72</f>
        <v>2468</v>
      </c>
      <c r="J72" s="60">
        <f>D72+F72</f>
        <v>2405</v>
      </c>
      <c r="K72" s="62">
        <f>IF(H72&lt;&gt;".",D72+H72,".")</f>
        <v>2679</v>
      </c>
      <c r="L72" s="63">
        <f>IF(J72&lt;&gt;0,I72*100/J72,".")</f>
        <v>102.61954261954261</v>
      </c>
      <c r="M72" s="64">
        <f>IF(K72&lt;&gt;".",IF(K72&lt;&gt;0,I72*100/K72,"."),".")</f>
        <v>92.12392683837253</v>
      </c>
      <c r="N72" s="62">
        <f>I72-J72</f>
        <v>63</v>
      </c>
      <c r="O72" s="62">
        <f>IF(K72&lt;&gt;".",I72-K72,".")</f>
        <v>-211</v>
      </c>
      <c r="P72" s="64">
        <f>IF(D71&lt;&gt;0,(D72-D71)*100/D71,".")</f>
        <v>-4.124949939927913</v>
      </c>
      <c r="Q72" s="63">
        <f>IF(I71&lt;&gt;0,(I72-I71)*100/I71,".")</f>
        <v>-1.1613936724068883</v>
      </c>
      <c r="R72" s="65">
        <f>IF(AND(J71&lt;&gt;0,J71&lt;&gt;"."),(J72-J71)*100/J71,".")</f>
        <v>-4.030327214684757</v>
      </c>
      <c r="S72" s="65">
        <f>IF(AND(K71&lt;&gt;0,K71&lt;&gt;".",K72&lt;&gt;"."),(K72-K71)*100/K71,".")</f>
        <v>-4.355587290253481</v>
      </c>
    </row>
    <row r="73" spans="2:19" ht="12">
      <c r="B73" s="48"/>
      <c r="C73" s="55">
        <v>2010</v>
      </c>
      <c r="D73" s="60">
        <v>2320</v>
      </c>
      <c r="E73" s="61">
        <v>59</v>
      </c>
      <c r="F73" s="60">
        <v>11</v>
      </c>
      <c r="G73" s="62">
        <v>186</v>
      </c>
      <c r="H73" s="62">
        <f>IF(G73&lt;&gt;".",F73+G73,".")</f>
        <v>197</v>
      </c>
      <c r="I73" s="61">
        <f>D73+E73</f>
        <v>2379</v>
      </c>
      <c r="J73" s="60">
        <f>D73+F73</f>
        <v>2331</v>
      </c>
      <c r="K73" s="62">
        <f>IF(H73&lt;&gt;".",D73+H73,".")</f>
        <v>2517</v>
      </c>
      <c r="L73" s="63">
        <f>IF(J73&lt;&gt;0,I73*100/J73,".")</f>
        <v>102.05920205920206</v>
      </c>
      <c r="M73" s="64">
        <f>IF(K73&lt;&gt;".",IF(K73&lt;&gt;0,I73*100/K73,"."),".")</f>
        <v>94.51728247914184</v>
      </c>
      <c r="N73" s="62">
        <f>I73-J73</f>
        <v>48</v>
      </c>
      <c r="O73" s="62">
        <f>IF(K73&lt;&gt;".",I73-K73,".")</f>
        <v>-138</v>
      </c>
      <c r="P73" s="64">
        <f>IF(D72&lt;&gt;0,(D73-D72)*100/D72,".")</f>
        <v>-3.091060985797828</v>
      </c>
      <c r="Q73" s="63">
        <f>IF(I72&lt;&gt;0,(I73-I72)*100/I72,".")</f>
        <v>-3.6061588330632093</v>
      </c>
      <c r="R73" s="65">
        <f>IF(AND(J72&lt;&gt;0,J72&lt;&gt;"."),(J73-J72)*100/J72,".")</f>
        <v>-3.076923076923077</v>
      </c>
      <c r="S73" s="65">
        <f>IF(AND(K72&lt;&gt;0,K72&lt;&gt;".",K73&lt;&gt;"."),(K73-K72)*100/K72,".")</f>
        <v>-6.047032474804031</v>
      </c>
    </row>
    <row r="74" spans="2:19" ht="18.75" customHeight="1">
      <c r="B74" s="48"/>
      <c r="C74" s="55"/>
      <c r="D74" s="60"/>
      <c r="E74" s="61"/>
      <c r="F74" s="60"/>
      <c r="G74" s="62"/>
      <c r="H74" s="62"/>
      <c r="I74" s="61"/>
      <c r="J74" s="60"/>
      <c r="K74" s="62"/>
      <c r="L74" s="63"/>
      <c r="M74" s="64"/>
      <c r="N74" s="62"/>
      <c r="O74" s="62"/>
      <c r="P74" s="64"/>
      <c r="Q74" s="63"/>
      <c r="R74" s="65"/>
      <c r="S74" s="65"/>
    </row>
    <row r="75" spans="2:19" ht="18.75" customHeight="1">
      <c r="B75" s="48"/>
      <c r="C75" s="55"/>
      <c r="D75" s="60"/>
      <c r="E75" s="61"/>
      <c r="F75" s="60"/>
      <c r="G75" s="62"/>
      <c r="H75" s="62"/>
      <c r="I75" s="61"/>
      <c r="J75" s="60"/>
      <c r="K75" s="62"/>
      <c r="L75" s="63"/>
      <c r="M75" s="64"/>
      <c r="N75" s="62"/>
      <c r="O75" s="62"/>
      <c r="P75" s="64"/>
      <c r="Q75" s="63"/>
      <c r="R75" s="65"/>
      <c r="S75" s="65"/>
    </row>
    <row r="76" spans="2:19" ht="6.75" customHeight="1">
      <c r="B76" s="66"/>
      <c r="C76" s="67"/>
      <c r="D76" s="68"/>
      <c r="E76" s="69"/>
      <c r="F76" s="70"/>
      <c r="G76" s="71"/>
      <c r="H76" s="71"/>
      <c r="I76" s="69"/>
      <c r="J76" s="68"/>
      <c r="K76" s="72"/>
      <c r="L76" s="70"/>
      <c r="M76" s="73"/>
      <c r="N76" s="70"/>
      <c r="O76" s="70"/>
      <c r="P76" s="73"/>
      <c r="Q76" s="70"/>
      <c r="R76" s="74"/>
      <c r="S76" s="74"/>
    </row>
    <row r="77" spans="4:11" ht="12">
      <c r="D77" s="75"/>
      <c r="E77" s="75"/>
      <c r="F77" s="75"/>
      <c r="G77" s="75"/>
      <c r="H77" s="76"/>
      <c r="I77" s="75"/>
      <c r="J77" s="75"/>
      <c r="K77" s="75"/>
    </row>
    <row r="78" spans="3:19" ht="12.75" customHeight="1">
      <c r="C78" s="77" t="s">
        <v>45</v>
      </c>
      <c r="D78" s="77"/>
      <c r="E78" s="77"/>
      <c r="F78" s="77"/>
      <c r="G78" s="77"/>
      <c r="H78" s="77"/>
      <c r="I78" s="77"/>
      <c r="J78" s="77"/>
      <c r="K78" s="77"/>
      <c r="L78" s="77"/>
      <c r="M78" s="77"/>
      <c r="N78" s="77"/>
      <c r="O78" s="77"/>
      <c r="P78" s="77"/>
      <c r="Q78" s="77"/>
      <c r="R78" s="77"/>
      <c r="S78" s="77"/>
    </row>
    <row r="79" spans="3:19" ht="12.75" customHeight="1">
      <c r="C79" s="77" t="s">
        <v>46</v>
      </c>
      <c r="D79" s="77"/>
      <c r="E79" s="77"/>
      <c r="F79" s="77"/>
      <c r="G79" s="77"/>
      <c r="H79" s="77"/>
      <c r="I79" s="77"/>
      <c r="J79" s="77"/>
      <c r="K79" s="77"/>
      <c r="L79" s="77"/>
      <c r="M79" s="77"/>
      <c r="N79" s="77"/>
      <c r="O79" s="77"/>
      <c r="P79" s="77"/>
      <c r="Q79" s="77"/>
      <c r="R79" s="77"/>
      <c r="S79" s="77"/>
    </row>
    <row r="80" spans="3:19" ht="12.75" customHeight="1">
      <c r="C80" s="77" t="s">
        <v>47</v>
      </c>
      <c r="D80" s="77"/>
      <c r="E80" s="77"/>
      <c r="F80" s="77"/>
      <c r="G80" s="77"/>
      <c r="H80" s="77"/>
      <c r="I80" s="77"/>
      <c r="J80" s="77"/>
      <c r="K80" s="77"/>
      <c r="L80" s="77"/>
      <c r="M80" s="77"/>
      <c r="N80" s="77"/>
      <c r="O80" s="77"/>
      <c r="P80" s="77"/>
      <c r="Q80" s="77"/>
      <c r="R80" s="77"/>
      <c r="S80" s="77"/>
    </row>
    <row r="81" spans="3:14" ht="12.75" customHeight="1"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</row>
    <row r="82" spans="3:14" ht="12">
      <c r="C82" s="78"/>
      <c r="D82" s="78"/>
      <c r="E82" s="78"/>
      <c r="F82" s="78"/>
      <c r="G82" s="78"/>
      <c r="H82" s="78"/>
      <c r="I82" s="78"/>
      <c r="J82" s="78"/>
      <c r="K82" s="78"/>
      <c r="L82" s="78"/>
      <c r="M82" s="78"/>
      <c r="N82" s="78"/>
    </row>
    <row r="83" spans="3:14" ht="12">
      <c r="C83" s="78"/>
      <c r="D83" s="78"/>
      <c r="E83" s="78"/>
      <c r="F83" s="78"/>
      <c r="G83" s="78"/>
      <c r="H83" s="78"/>
      <c r="I83" s="78"/>
      <c r="J83" s="78"/>
      <c r="K83" s="78"/>
      <c r="L83" s="78"/>
      <c r="M83" s="78"/>
      <c r="N83" s="78"/>
    </row>
    <row r="84" spans="3:16" ht="12">
      <c r="C84" s="79" t="s">
        <v>48</v>
      </c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</row>
    <row r="85" spans="3:18" ht="12">
      <c r="C85" s="79" t="s">
        <v>49</v>
      </c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  <c r="P85" s="79"/>
      <c r="Q85" s="79"/>
      <c r="R85" s="79"/>
    </row>
  </sheetData>
  <sheetProtection/>
  <mergeCells count="28">
    <mergeCell ref="C84:P84"/>
    <mergeCell ref="C85:R85"/>
    <mergeCell ref="C78:S78"/>
    <mergeCell ref="C79:S79"/>
    <mergeCell ref="C80:S80"/>
    <mergeCell ref="C81:N81"/>
    <mergeCell ref="C82:N82"/>
    <mergeCell ref="C83:N83"/>
    <mergeCell ref="J5:K6"/>
    <mergeCell ref="L5:O5"/>
    <mergeCell ref="P5:P7"/>
    <mergeCell ref="Q5:Q7"/>
    <mergeCell ref="R5:S6"/>
    <mergeCell ref="F6:F7"/>
    <mergeCell ref="G6:G7"/>
    <mergeCell ref="H6:H7"/>
    <mergeCell ref="L6:M6"/>
    <mergeCell ref="N6:O6"/>
    <mergeCell ref="C2:S2"/>
    <mergeCell ref="B4:B9"/>
    <mergeCell ref="C4:C9"/>
    <mergeCell ref="E4:H4"/>
    <mergeCell ref="I4:O4"/>
    <mergeCell ref="P4:S4"/>
    <mergeCell ref="D5:D7"/>
    <mergeCell ref="E5:E7"/>
    <mergeCell ref="F5:H5"/>
    <mergeCell ref="I5:I7"/>
  </mergeCells>
  <printOptions/>
  <pageMargins left="0.7874015748031497" right="0.7874015748031497" top="0.3937007874015748" bottom="0.3937007874015748" header="0.11811023622047245" footer="0.31496062992125984"/>
  <pageSetup horizontalDpi="300" verticalDpi="300" orientation="landscape" paperSize="9" scale="70" r:id="rId1"/>
  <headerFooter alignWithMargins="0">
    <oddHeader>&amp;LStand: 13.12.2010</oddHeader>
    <oddFooter>&amp;CBIBB/AB 2.1&amp;R&amp;10Tabelle 60.2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Granath-Test</dc:creator>
  <cp:keywords/>
  <dc:description/>
  <cp:lastModifiedBy>Granath-Test</cp:lastModifiedBy>
  <dcterms:created xsi:type="dcterms:W3CDTF">2010-12-15T01:55:51Z</dcterms:created>
  <dcterms:modified xsi:type="dcterms:W3CDTF">2010-12-15T01:55:55Z</dcterms:modified>
  <cp:category/>
  <cp:version/>
  <cp:contentType/>
  <cp:contentStatus/>
</cp:coreProperties>
</file>