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1" sheetId="1" r:id="rId1"/>
  </sheets>
  <definedNames>
    <definedName name="_xlnm.Print_Area" localSheetId="0">'Tabelle1'!$A$1:$Q$31</definedName>
    <definedName name="HTML_CodePage" hidden="1">1252</definedName>
    <definedName name="HTML_Control" hidden="1">{"'NAA'!$A$1:$Q$35"}</definedName>
    <definedName name="HTML_Description" hidden="1">""</definedName>
    <definedName name="HTML_Email" hidden="1">"Smigielski@bibb.de"</definedName>
    <definedName name="HTML_Header" hidden="1">"Tabelle1: Neu abgeschlossene Ausbildungsverträge 1999 nach Ländern und Wirtschaftsbereichen"</definedName>
    <definedName name="HTML_LastUpdate" hidden="1">"14.02.00"</definedName>
    <definedName name="HTML_LineAfter" hidden="1">FALSE</definedName>
    <definedName name="HTML_LineBefore" hidden="1">TRUE</definedName>
    <definedName name="HTML_Name" hidden="1">"Ingeborg Smigielski"</definedName>
    <definedName name="HTML_OBDlg2" hidden="1">TRUE</definedName>
    <definedName name="HTML_OBDlg4" hidden="1">TRUE</definedName>
    <definedName name="HTML_OS" hidden="1">0</definedName>
    <definedName name="HTML_PathFile" hidden="1">"X:\BBB309\Tabellen\InterNet\html\Tabelle1.htm"</definedName>
    <definedName name="HTML_Title" hidden="1">"Tabelle1"</definedName>
  </definedNames>
  <calcPr fullCalcOnLoad="1"/>
</workbook>
</file>

<file path=xl/sharedStrings.xml><?xml version="1.0" encoding="utf-8"?>
<sst xmlns="http://schemas.openxmlformats.org/spreadsheetml/2006/main" count="51" uniqueCount="38">
  <si>
    <t>Land</t>
  </si>
  <si>
    <t>Neu abgeschlossene Ausbildungsverträge</t>
  </si>
  <si>
    <t>Insgesamt</t>
  </si>
  <si>
    <t>Davon im Zuständigkeitsbereich:</t>
  </si>
  <si>
    <t>Industrie und Handel</t>
  </si>
  <si>
    <t>Handwerk</t>
  </si>
  <si>
    <t>Öffentlicher Dienst</t>
  </si>
  <si>
    <t>Landwirtschaft</t>
  </si>
  <si>
    <t>Freie Berufe</t>
  </si>
  <si>
    <t>Hauswirtschaft</t>
  </si>
  <si>
    <t>Seeschifffahrt</t>
  </si>
  <si>
    <t>Anzahl</t>
  </si>
  <si>
    <t>Pro-zent</t>
  </si>
  <si>
    <t>%</t>
  </si>
  <si>
    <t xml:space="preserve">Baden-Württemberg </t>
  </si>
  <si>
    <t xml:space="preserve">Bayern </t>
  </si>
  <si>
    <t xml:space="preserve">Berlin </t>
  </si>
  <si>
    <t xml:space="preserve">Brandenburg </t>
  </si>
  <si>
    <t xml:space="preserve">Bremen </t>
  </si>
  <si>
    <t xml:space="preserve">Hamburg </t>
  </si>
  <si>
    <t xml:space="preserve">Hessen </t>
  </si>
  <si>
    <t xml:space="preserve">Mecklenburg-Vorpommern </t>
  </si>
  <si>
    <t xml:space="preserve">Niedersachsen </t>
  </si>
  <si>
    <t xml:space="preserve">Nordrhein-Westfalen </t>
  </si>
  <si>
    <t xml:space="preserve">Rheinland-Pfalz </t>
  </si>
  <si>
    <t xml:space="preserve">Saarland </t>
  </si>
  <si>
    <t xml:space="preserve">Sachsen </t>
  </si>
  <si>
    <t xml:space="preserve">Sachsen-Anhalt </t>
  </si>
  <si>
    <t xml:space="preserve">Schleswig-Holstein </t>
  </si>
  <si>
    <t xml:space="preserve">Thüringen </t>
  </si>
  <si>
    <t>Alte Länder</t>
  </si>
  <si>
    <t>Neue Länder und Berlin</t>
  </si>
  <si>
    <t>Deutschland</t>
  </si>
  <si>
    <t>Die Angaben für Bremen und Niedersachsen sind mit denen in den Arbeitsagenturbezirkstabellen nicht voll vergleichbar.</t>
  </si>
  <si>
    <t>Nachdruck -auch auszugsweise- nur mit Quellenangabe gestattet</t>
  </si>
  <si>
    <t>Neu abgeschlossene Ausbildungsverträge vom 01. Oktober 2010 bis zum 30. September 2011 nach Ländern und Zuständigkeitsbereichen</t>
  </si>
  <si>
    <t>14.12.2011  10:00</t>
  </si>
  <si>
    <t>Quelle: Bundesinstitut für Berufsbildung, Erhebung zum 30. September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</si>
</sst>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19" fillId="0" borderId="11" xfId="52" applyFont="1" applyFill="1" applyBorder="1" applyAlignment="1">
      <alignment horizontal="right" vertical="center" wrapText="1"/>
      <protection/>
    </xf>
    <xf numFmtId="0" fontId="19" fillId="0" borderId="12" xfId="52" applyFont="1" applyFill="1" applyBorder="1" applyAlignment="1">
      <alignment horizontal="right" vertical="center" wrapText="1"/>
      <protection/>
    </xf>
    <xf numFmtId="0" fontId="20" fillId="33" borderId="0" xfId="52" applyFont="1" applyFill="1" applyBorder="1" applyAlignment="1">
      <alignment horizontal="center" vertical="center" wrapText="1"/>
      <protection/>
    </xf>
    <xf numFmtId="0" fontId="20" fillId="33" borderId="0" xfId="52" applyFont="1" applyFill="1" applyAlignment="1">
      <alignment horizontal="center" vertical="center" wrapText="1"/>
      <protection/>
    </xf>
    <xf numFmtId="0" fontId="18" fillId="0" borderId="13" xfId="52" applyFont="1" applyFill="1" applyBorder="1" applyAlignment="1">
      <alignment horizontal="left" vertical="top" wrapText="1"/>
      <protection/>
    </xf>
    <xf numFmtId="0" fontId="18" fillId="0" borderId="14" xfId="52" applyFont="1" applyFill="1" applyBorder="1" applyAlignment="1">
      <alignment horizontal="left" vertical="top" wrapText="1"/>
      <protection/>
    </xf>
    <xf numFmtId="0" fontId="19" fillId="33" borderId="0" xfId="52" applyFont="1" applyFill="1" applyBorder="1">
      <alignment/>
      <protection/>
    </xf>
    <xf numFmtId="0" fontId="19" fillId="33" borderId="0" xfId="52" applyFont="1" applyFill="1">
      <alignment/>
      <protection/>
    </xf>
    <xf numFmtId="0" fontId="18" fillId="0" borderId="15" xfId="52" applyFont="1" applyFill="1" applyBorder="1" applyAlignment="1">
      <alignment horizontal="left" vertical="top" wrapText="1"/>
      <protection/>
    </xf>
    <xf numFmtId="0" fontId="18" fillId="0" borderId="13" xfId="52" applyFont="1" applyFill="1" applyBorder="1" applyAlignment="1">
      <alignment horizontal="left" vertical="top" wrapText="1"/>
      <protection/>
    </xf>
    <xf numFmtId="0" fontId="18" fillId="0" borderId="16" xfId="52" applyFont="1" applyFill="1" applyBorder="1" applyAlignment="1">
      <alignment horizontal="left" vertical="top" wrapText="1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0" fontId="18" fillId="0" borderId="12" xfId="52" applyFont="1" applyFill="1" applyBorder="1" applyAlignment="1">
      <alignment horizontal="center" vertical="center" wrapText="1"/>
      <protection/>
    </xf>
    <xf numFmtId="0" fontId="18" fillId="33" borderId="0" xfId="52" applyFont="1" applyFill="1" applyBorder="1">
      <alignment/>
      <protection/>
    </xf>
    <xf numFmtId="0" fontId="18" fillId="33" borderId="0" xfId="52" applyFont="1" applyFill="1">
      <alignment/>
      <protection/>
    </xf>
    <xf numFmtId="0" fontId="18" fillId="0" borderId="16" xfId="52" applyFont="1" applyFill="1" applyBorder="1" applyAlignment="1">
      <alignment horizontal="left" vertical="top" wrapText="1"/>
      <protection/>
    </xf>
    <xf numFmtId="0" fontId="18" fillId="0" borderId="14" xfId="52" applyFont="1" applyFill="1" applyBorder="1" applyAlignment="1">
      <alignment horizontal="center" vertical="center"/>
      <protection/>
    </xf>
    <xf numFmtId="9" fontId="18" fillId="0" borderId="14" xfId="50" applyFont="1" applyFill="1" applyBorder="1" applyAlignment="1">
      <alignment horizontal="left" vertical="top" wrapText="1"/>
    </xf>
    <xf numFmtId="9" fontId="18" fillId="0" borderId="14" xfId="50" applyFont="1" applyFill="1" applyBorder="1" applyAlignment="1">
      <alignment horizontal="center" vertical="top" wrapText="1"/>
    </xf>
    <xf numFmtId="0" fontId="18" fillId="0" borderId="14" xfId="52" applyFont="1" applyBorder="1" applyAlignment="1">
      <alignment horizontal="left" vertical="center" wrapText="1"/>
      <protection/>
    </xf>
    <xf numFmtId="3" fontId="21" fillId="0" borderId="14" xfId="52" applyNumberFormat="1" applyFont="1" applyBorder="1" applyAlignment="1">
      <alignment horizontal="center" vertical="center"/>
      <protection/>
    </xf>
    <xf numFmtId="164" fontId="21" fillId="0" borderId="14" xfId="52" applyNumberFormat="1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/>
      <protection/>
    </xf>
    <xf numFmtId="0" fontId="18" fillId="0" borderId="0" xfId="52" applyFont="1" applyAlignment="1">
      <alignment horizontal="center" vertical="center"/>
      <protection/>
    </xf>
    <xf numFmtId="0" fontId="18" fillId="0" borderId="14" xfId="52" applyFont="1" applyBorder="1" applyAlignment="1">
      <alignment horizontal="left"/>
      <protection/>
    </xf>
    <xf numFmtId="0" fontId="18" fillId="0" borderId="0" xfId="52" applyFont="1" applyBorder="1">
      <alignment/>
      <protection/>
    </xf>
    <xf numFmtId="0" fontId="18" fillId="0" borderId="0" xfId="52" applyFont="1">
      <alignment/>
      <protection/>
    </xf>
    <xf numFmtId="0" fontId="18" fillId="0" borderId="0" xfId="52" applyFont="1" applyBorder="1" applyAlignment="1">
      <alignment vertical="center"/>
      <protection/>
    </xf>
    <xf numFmtId="0" fontId="18" fillId="0" borderId="0" xfId="52" applyFont="1" applyAlignment="1">
      <alignment vertical="center"/>
      <protection/>
    </xf>
    <xf numFmtId="0" fontId="18" fillId="0" borderId="14" xfId="52" applyFont="1" applyBorder="1" applyAlignment="1">
      <alignment horizontal="center" vertical="center"/>
      <protection/>
    </xf>
    <xf numFmtId="0" fontId="19" fillId="33" borderId="14" xfId="52" applyFont="1" applyFill="1" applyBorder="1" applyAlignment="1">
      <alignment horizontal="left"/>
      <protection/>
    </xf>
    <xf numFmtId="3" fontId="19" fillId="33" borderId="14" xfId="52" applyNumberFormat="1" applyFont="1" applyFill="1" applyBorder="1" applyAlignment="1">
      <alignment horizontal="center" vertical="center"/>
      <protection/>
    </xf>
    <xf numFmtId="164" fontId="22" fillId="0" borderId="14" xfId="52" applyNumberFormat="1" applyFont="1" applyBorder="1" applyAlignment="1">
      <alignment horizontal="center" vertical="center"/>
      <protection/>
    </xf>
    <xf numFmtId="0" fontId="19" fillId="33" borderId="14" xfId="52" applyFont="1" applyFill="1" applyBorder="1" applyAlignment="1">
      <alignment horizontal="left" wrapText="1"/>
      <protection/>
    </xf>
    <xf numFmtId="49" fontId="19" fillId="33" borderId="14" xfId="52" applyNumberFormat="1" applyFont="1" applyFill="1" applyBorder="1" applyAlignment="1">
      <alignment horizontal="left"/>
      <protection/>
    </xf>
    <xf numFmtId="3" fontId="18" fillId="33" borderId="14" xfId="52" applyNumberFormat="1" applyFont="1" applyFill="1" applyBorder="1" applyAlignment="1">
      <alignment horizontal="center" vertical="center"/>
      <protection/>
    </xf>
    <xf numFmtId="0" fontId="18" fillId="33" borderId="0" xfId="52" applyFont="1" applyFill="1" applyBorder="1" applyAlignment="1">
      <alignment/>
      <protection/>
    </xf>
    <xf numFmtId="3" fontId="22" fillId="0" borderId="17" xfId="52" applyNumberFormat="1" applyFont="1" applyBorder="1" applyAlignment="1">
      <alignment horizontal="center"/>
      <protection/>
    </xf>
    <xf numFmtId="3" fontId="22" fillId="0" borderId="17" xfId="52" applyNumberFormat="1" applyFont="1" applyBorder="1" applyAlignment="1">
      <alignment horizontal="right"/>
      <protection/>
    </xf>
    <xf numFmtId="0" fontId="20" fillId="33" borderId="18" xfId="52" applyFont="1" applyFill="1" applyBorder="1" applyAlignment="1">
      <alignment horizontal="left"/>
      <protection/>
    </xf>
    <xf numFmtId="3" fontId="20" fillId="33" borderId="18" xfId="52" applyNumberFormat="1" applyFont="1" applyFill="1" applyBorder="1" applyAlignment="1">
      <alignment horizontal="right"/>
      <protection/>
    </xf>
    <xf numFmtId="164" fontId="20" fillId="33" borderId="18" xfId="52" applyNumberFormat="1" applyFont="1" applyFill="1" applyBorder="1" applyAlignment="1">
      <alignment horizontal="right"/>
      <protection/>
    </xf>
    <xf numFmtId="0" fontId="23" fillId="33" borderId="0" xfId="52" applyFont="1" applyFill="1" applyBorder="1" applyAlignment="1">
      <alignment/>
      <protection/>
    </xf>
    <xf numFmtId="0" fontId="23" fillId="33" borderId="0" xfId="52" applyFont="1" applyFill="1" applyBorder="1">
      <alignment/>
      <protection/>
    </xf>
    <xf numFmtId="0" fontId="24" fillId="0" borderId="0" xfId="52" applyFont="1" applyBorder="1" applyAlignment="1">
      <alignment horizontal="left" vertical="center" wrapText="1"/>
      <protection/>
    </xf>
    <xf numFmtId="0" fontId="24" fillId="0" borderId="0" xfId="52" applyFont="1" applyBorder="1" applyAlignment="1">
      <alignment horizontal="center"/>
      <protection/>
    </xf>
    <xf numFmtId="0" fontId="24" fillId="0" borderId="0" xfId="52" applyFont="1" applyBorder="1" applyAlignment="1">
      <alignment horizontal="left" vertical="center"/>
      <protection/>
    </xf>
    <xf numFmtId="0" fontId="25" fillId="0" borderId="0" xfId="52" applyFont="1" applyBorder="1" applyAlignment="1">
      <alignment horizontal="left" wrapText="1"/>
      <protection/>
    </xf>
    <xf numFmtId="0" fontId="24" fillId="0" borderId="0" xfId="52" applyFont="1" applyBorder="1" applyAlignment="1">
      <alignment horizontal="left"/>
      <protection/>
    </xf>
    <xf numFmtId="0" fontId="24" fillId="0" borderId="0" xfId="52" applyFont="1" applyBorder="1" applyAlignment="1">
      <alignment horizontal="left" wrapText="1"/>
      <protection/>
    </xf>
    <xf numFmtId="0" fontId="23" fillId="0" borderId="0" xfId="52" applyFont="1" applyBorder="1" applyAlignment="1">
      <alignment horizontal="left"/>
      <protection/>
    </xf>
    <xf numFmtId="0" fontId="23" fillId="0" borderId="0" xfId="52" applyFont="1" applyBorder="1">
      <alignment/>
      <protection/>
    </xf>
    <xf numFmtId="0" fontId="23" fillId="0" borderId="0" xfId="52" applyFont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Prozent 2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75" zoomScaleNormal="75" zoomScaleSheetLayoutView="50" zoomScalePageLayoutView="0" workbookViewId="0" topLeftCell="A1">
      <selection activeCell="B5" sqref="B5"/>
    </sheetView>
  </sheetViews>
  <sheetFormatPr defaultColWidth="11.57421875" defaultRowHeight="14.25" customHeight="1"/>
  <cols>
    <col min="1" max="1" width="22.57421875" style="53" customWidth="1"/>
    <col min="2" max="2" width="10.28125" style="54" customWidth="1"/>
    <col min="3" max="3" width="0.42578125" style="54" customWidth="1"/>
    <col min="4" max="4" width="9.57421875" style="55" bestFit="1" customWidth="1"/>
    <col min="5" max="5" width="9.8515625" style="55" bestFit="1" customWidth="1"/>
    <col min="6" max="6" width="9.57421875" style="55" bestFit="1" customWidth="1"/>
    <col min="7" max="7" width="9.8515625" style="55" bestFit="1" customWidth="1"/>
    <col min="8" max="8" width="8.8515625" style="55" customWidth="1"/>
    <col min="9" max="9" width="9.8515625" style="55" bestFit="1" customWidth="1"/>
    <col min="10" max="10" width="8.28125" style="55" bestFit="1" customWidth="1"/>
    <col min="11" max="11" width="9.8515625" style="55" bestFit="1" customWidth="1"/>
    <col min="12" max="12" width="8.00390625" style="55" customWidth="1"/>
    <col min="13" max="13" width="9.8515625" style="55" bestFit="1" customWidth="1"/>
    <col min="14" max="14" width="8.28125" style="55" bestFit="1" customWidth="1"/>
    <col min="15" max="15" width="9.8515625" style="55" bestFit="1" customWidth="1"/>
    <col min="16" max="16" width="7.7109375" style="55" customWidth="1"/>
    <col min="17" max="17" width="6.140625" style="55" customWidth="1"/>
    <col min="18" max="16384" width="11.57421875" style="55" customWidth="1"/>
  </cols>
  <sheetData>
    <row r="1" spans="1:18" s="6" customFormat="1" ht="31.5" customHeight="1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36</v>
      </c>
      <c r="P1" s="3"/>
      <c r="Q1" s="4"/>
      <c r="R1" s="5"/>
    </row>
    <row r="2" spans="1:18" s="10" customFormat="1" ht="13.5" customHeight="1">
      <c r="A2" s="7" t="s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18" s="10" customFormat="1" ht="26.25" customHeight="1">
      <c r="A3" s="11"/>
      <c r="B3" s="12" t="s">
        <v>2</v>
      </c>
      <c r="C3" s="12"/>
      <c r="D3" s="8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8" s="17" customFormat="1" ht="26.25" customHeight="1">
      <c r="A4" s="11"/>
      <c r="B4" s="13"/>
      <c r="C4" s="13"/>
      <c r="D4" s="14" t="s">
        <v>4</v>
      </c>
      <c r="E4" s="15"/>
      <c r="F4" s="14" t="s">
        <v>5</v>
      </c>
      <c r="G4" s="15"/>
      <c r="H4" s="14" t="s">
        <v>6</v>
      </c>
      <c r="I4" s="15"/>
      <c r="J4" s="14" t="s">
        <v>7</v>
      </c>
      <c r="K4" s="15"/>
      <c r="L4" s="14" t="s">
        <v>8</v>
      </c>
      <c r="M4" s="15"/>
      <c r="N4" s="14" t="s">
        <v>9</v>
      </c>
      <c r="O4" s="15"/>
      <c r="P4" s="14" t="s">
        <v>10</v>
      </c>
      <c r="Q4" s="15"/>
      <c r="R4" s="16"/>
    </row>
    <row r="5" spans="1:18" s="17" customFormat="1" ht="15" customHeight="1">
      <c r="A5" s="18"/>
      <c r="B5" s="19" t="s">
        <v>11</v>
      </c>
      <c r="C5" s="20" t="s">
        <v>12</v>
      </c>
      <c r="D5" s="19" t="s">
        <v>11</v>
      </c>
      <c r="E5" s="21" t="s">
        <v>13</v>
      </c>
      <c r="F5" s="19" t="s">
        <v>11</v>
      </c>
      <c r="G5" s="21" t="s">
        <v>13</v>
      </c>
      <c r="H5" s="19" t="s">
        <v>11</v>
      </c>
      <c r="I5" s="21" t="s">
        <v>13</v>
      </c>
      <c r="J5" s="19" t="s">
        <v>11</v>
      </c>
      <c r="K5" s="21" t="s">
        <v>13</v>
      </c>
      <c r="L5" s="19" t="s">
        <v>11</v>
      </c>
      <c r="M5" s="21" t="s">
        <v>13</v>
      </c>
      <c r="N5" s="19" t="s">
        <v>11</v>
      </c>
      <c r="O5" s="21" t="s">
        <v>13</v>
      </c>
      <c r="P5" s="19" t="s">
        <v>11</v>
      </c>
      <c r="Q5" s="21" t="s">
        <v>13</v>
      </c>
      <c r="R5" s="16"/>
    </row>
    <row r="6" spans="1:18" s="26" customFormat="1" ht="13.5" customHeight="1">
      <c r="A6" s="22" t="s">
        <v>14</v>
      </c>
      <c r="B6" s="23">
        <f>SUM(D6,F6,H6,J6,L6,N6,P6)</f>
        <v>78813</v>
      </c>
      <c r="C6" s="23"/>
      <c r="D6" s="23">
        <v>47745</v>
      </c>
      <c r="E6" s="24">
        <f aca="true" t="shared" si="0" ref="E6:E21">IF($B6=0,".",100*(D6/$B6))</f>
        <v>60.580107342697275</v>
      </c>
      <c r="F6" s="23">
        <v>21839</v>
      </c>
      <c r="G6" s="24">
        <f aca="true" t="shared" si="1" ref="G6:G21">IF($B6=0,".",100*(F6/$B6))</f>
        <v>27.70989557560301</v>
      </c>
      <c r="H6" s="23">
        <v>1830</v>
      </c>
      <c r="I6" s="24">
        <f aca="true" t="shared" si="2" ref="I6:I21">IF($B6=0,".",100*(H6/$B6))</f>
        <v>2.3219519622397318</v>
      </c>
      <c r="J6" s="23">
        <v>1447</v>
      </c>
      <c r="K6" s="24">
        <f aca="true" t="shared" si="3" ref="K6:K21">IF($B6=0,".",100*(J6/$B6))</f>
        <v>1.8359915242409246</v>
      </c>
      <c r="L6" s="23">
        <v>5430</v>
      </c>
      <c r="M6" s="24">
        <f aca="true" t="shared" si="4" ref="M6:M21">IF($B6=0,".",100*(L6/$B6))</f>
        <v>6.889726314186746</v>
      </c>
      <c r="N6" s="23">
        <v>522</v>
      </c>
      <c r="O6" s="24">
        <f aca="true" t="shared" si="5" ref="O6:O21">IF($B6=0,".",100*(N6/$B6))</f>
        <v>0.662327281032317</v>
      </c>
      <c r="P6" s="23">
        <v>0</v>
      </c>
      <c r="Q6" s="24">
        <f aca="true" t="shared" si="6" ref="Q6:Q21">IF($B6=0,".",100*(P6/$B6))</f>
        <v>0</v>
      </c>
      <c r="R6" s="25"/>
    </row>
    <row r="7" spans="1:18" s="29" customFormat="1" ht="13.5" customHeight="1">
      <c r="A7" s="27" t="s">
        <v>15</v>
      </c>
      <c r="B7" s="23">
        <f aca="true" t="shared" si="7" ref="B7:B21">SUM(D7,F7,H7,J7,L7,N7,P7)</f>
        <v>97746</v>
      </c>
      <c r="C7" s="23"/>
      <c r="D7" s="23">
        <v>57249</v>
      </c>
      <c r="E7" s="24">
        <f t="shared" si="0"/>
        <v>58.56914860966178</v>
      </c>
      <c r="F7" s="23">
        <v>28659</v>
      </c>
      <c r="G7" s="24">
        <f t="shared" si="1"/>
        <v>29.31986986679762</v>
      </c>
      <c r="H7" s="23">
        <v>1424</v>
      </c>
      <c r="I7" s="24">
        <f t="shared" si="2"/>
        <v>1.456837108423874</v>
      </c>
      <c r="J7" s="23">
        <v>2146</v>
      </c>
      <c r="K7" s="24">
        <f t="shared" si="3"/>
        <v>2.195486260307327</v>
      </c>
      <c r="L7" s="23">
        <v>7855</v>
      </c>
      <c r="M7" s="24">
        <f t="shared" si="4"/>
        <v>8.036134470975794</v>
      </c>
      <c r="N7" s="23">
        <v>413</v>
      </c>
      <c r="O7" s="24">
        <f t="shared" si="5"/>
        <v>0.4225236838336095</v>
      </c>
      <c r="P7" s="23">
        <v>0</v>
      </c>
      <c r="Q7" s="24">
        <f t="shared" si="6"/>
        <v>0</v>
      </c>
      <c r="R7" s="28"/>
    </row>
    <row r="8" spans="1:18" s="29" customFormat="1" ht="13.5" customHeight="1">
      <c r="A8" s="27" t="s">
        <v>16</v>
      </c>
      <c r="B8" s="23">
        <f t="shared" si="7"/>
        <v>18396</v>
      </c>
      <c r="C8" s="23"/>
      <c r="D8" s="23">
        <v>11223</v>
      </c>
      <c r="E8" s="24">
        <f t="shared" si="0"/>
        <v>61.007827788649706</v>
      </c>
      <c r="F8" s="23">
        <v>4356</v>
      </c>
      <c r="G8" s="24">
        <f t="shared" si="1"/>
        <v>23.679060665362034</v>
      </c>
      <c r="H8" s="23">
        <v>647</v>
      </c>
      <c r="I8" s="24">
        <f t="shared" si="2"/>
        <v>3.517068928027832</v>
      </c>
      <c r="J8" s="23">
        <v>256</v>
      </c>
      <c r="K8" s="24">
        <f t="shared" si="3"/>
        <v>1.3916068710589258</v>
      </c>
      <c r="L8" s="23">
        <v>1768</v>
      </c>
      <c r="M8" s="24">
        <f t="shared" si="4"/>
        <v>9.610784953250706</v>
      </c>
      <c r="N8" s="23">
        <v>146</v>
      </c>
      <c r="O8" s="24">
        <f t="shared" si="5"/>
        <v>0.7936507936507936</v>
      </c>
      <c r="P8" s="23">
        <v>0</v>
      </c>
      <c r="Q8" s="24">
        <f t="shared" si="6"/>
        <v>0</v>
      </c>
      <c r="R8" s="28"/>
    </row>
    <row r="9" spans="1:18" s="29" customFormat="1" ht="13.5" customHeight="1">
      <c r="A9" s="27" t="s">
        <v>17</v>
      </c>
      <c r="B9" s="23">
        <f t="shared" si="7"/>
        <v>12121</v>
      </c>
      <c r="C9" s="23"/>
      <c r="D9" s="23">
        <v>7737</v>
      </c>
      <c r="E9" s="24">
        <f t="shared" si="0"/>
        <v>63.83136704892336</v>
      </c>
      <c r="F9" s="23">
        <v>2782</v>
      </c>
      <c r="G9" s="24">
        <f t="shared" si="1"/>
        <v>22.95190165827902</v>
      </c>
      <c r="H9" s="23">
        <v>386</v>
      </c>
      <c r="I9" s="24">
        <f t="shared" si="2"/>
        <v>3.1845557297252705</v>
      </c>
      <c r="J9" s="23">
        <v>527</v>
      </c>
      <c r="K9" s="24">
        <f t="shared" si="3"/>
        <v>4.3478260869565215</v>
      </c>
      <c r="L9" s="23">
        <v>566</v>
      </c>
      <c r="M9" s="24">
        <f t="shared" si="4"/>
        <v>4.669581717680059</v>
      </c>
      <c r="N9" s="23">
        <v>123</v>
      </c>
      <c r="O9" s="24">
        <f t="shared" si="5"/>
        <v>1.0147677584357726</v>
      </c>
      <c r="P9" s="23">
        <v>0</v>
      </c>
      <c r="Q9" s="24">
        <f t="shared" si="6"/>
        <v>0</v>
      </c>
      <c r="R9" s="28"/>
    </row>
    <row r="10" spans="1:18" s="29" customFormat="1" ht="13.5" customHeight="1">
      <c r="A10" s="27" t="s">
        <v>18</v>
      </c>
      <c r="B10" s="23">
        <f t="shared" si="7"/>
        <v>6475</v>
      </c>
      <c r="C10" s="23"/>
      <c r="D10" s="23">
        <v>4171</v>
      </c>
      <c r="E10" s="24">
        <f t="shared" si="0"/>
        <v>64.41698841698842</v>
      </c>
      <c r="F10" s="23">
        <v>1551</v>
      </c>
      <c r="G10" s="24">
        <f t="shared" si="1"/>
        <v>23.953667953667953</v>
      </c>
      <c r="H10" s="23">
        <v>135</v>
      </c>
      <c r="I10" s="24">
        <f t="shared" si="2"/>
        <v>2.084942084942085</v>
      </c>
      <c r="J10" s="23">
        <v>53</v>
      </c>
      <c r="K10" s="24">
        <f t="shared" si="3"/>
        <v>0.8185328185328186</v>
      </c>
      <c r="L10" s="23">
        <v>478</v>
      </c>
      <c r="M10" s="24">
        <f t="shared" si="4"/>
        <v>7.382239382239382</v>
      </c>
      <c r="N10" s="23">
        <v>65</v>
      </c>
      <c r="O10" s="24">
        <f t="shared" si="5"/>
        <v>1.0038610038610039</v>
      </c>
      <c r="P10" s="23">
        <v>22</v>
      </c>
      <c r="Q10" s="24">
        <f t="shared" si="6"/>
        <v>0.33976833976833976</v>
      </c>
      <c r="R10" s="28"/>
    </row>
    <row r="11" spans="1:18" s="29" customFormat="1" ht="13.5" customHeight="1">
      <c r="A11" s="27" t="s">
        <v>19</v>
      </c>
      <c r="B11" s="23">
        <f t="shared" si="7"/>
        <v>14916</v>
      </c>
      <c r="C11" s="23"/>
      <c r="D11" s="23">
        <v>10261</v>
      </c>
      <c r="E11" s="24">
        <f t="shared" si="0"/>
        <v>68.79190131402521</v>
      </c>
      <c r="F11" s="23">
        <v>3063</v>
      </c>
      <c r="G11" s="24">
        <f t="shared" si="1"/>
        <v>20.534995977473855</v>
      </c>
      <c r="H11" s="23">
        <v>164</v>
      </c>
      <c r="I11" s="24">
        <f t="shared" si="2"/>
        <v>1.0994904800214536</v>
      </c>
      <c r="J11" s="23">
        <v>165</v>
      </c>
      <c r="K11" s="24">
        <f t="shared" si="3"/>
        <v>1.1061946902654867</v>
      </c>
      <c r="L11" s="23">
        <v>1119</v>
      </c>
      <c r="M11" s="24">
        <f t="shared" si="4"/>
        <v>7.502011263073211</v>
      </c>
      <c r="N11" s="23">
        <v>32</v>
      </c>
      <c r="O11" s="24">
        <f t="shared" si="5"/>
        <v>0.2145347278090641</v>
      </c>
      <c r="P11" s="23">
        <v>112</v>
      </c>
      <c r="Q11" s="24">
        <f t="shared" si="6"/>
        <v>0.7508715473317243</v>
      </c>
      <c r="R11" s="28"/>
    </row>
    <row r="12" spans="1:18" s="29" customFormat="1" ht="13.5" customHeight="1">
      <c r="A12" s="27" t="s">
        <v>20</v>
      </c>
      <c r="B12" s="23">
        <f t="shared" si="7"/>
        <v>41166</v>
      </c>
      <c r="C12" s="23"/>
      <c r="D12" s="23">
        <v>25277</v>
      </c>
      <c r="E12" s="24">
        <f t="shared" si="0"/>
        <v>61.40261380751105</v>
      </c>
      <c r="F12" s="23">
        <v>10907</v>
      </c>
      <c r="G12" s="24">
        <f t="shared" si="1"/>
        <v>26.495165913618035</v>
      </c>
      <c r="H12" s="23">
        <v>1216</v>
      </c>
      <c r="I12" s="24">
        <f t="shared" si="2"/>
        <v>2.953893990186076</v>
      </c>
      <c r="J12" s="23">
        <v>717</v>
      </c>
      <c r="K12" s="24">
        <f t="shared" si="3"/>
        <v>1.7417286109896517</v>
      </c>
      <c r="L12" s="23">
        <v>3041</v>
      </c>
      <c r="M12" s="24">
        <f t="shared" si="4"/>
        <v>7.387164164601856</v>
      </c>
      <c r="N12" s="23">
        <v>8</v>
      </c>
      <c r="O12" s="24">
        <f t="shared" si="5"/>
        <v>0.019433513093329448</v>
      </c>
      <c r="P12" s="23">
        <v>0</v>
      </c>
      <c r="Q12" s="24">
        <f t="shared" si="6"/>
        <v>0</v>
      </c>
      <c r="R12" s="28"/>
    </row>
    <row r="13" spans="1:18" s="26" customFormat="1" ht="13.5" customHeight="1">
      <c r="A13" s="22" t="s">
        <v>21</v>
      </c>
      <c r="B13" s="23">
        <f t="shared" si="7"/>
        <v>8909</v>
      </c>
      <c r="C13" s="23"/>
      <c r="D13" s="23">
        <v>5632</v>
      </c>
      <c r="E13" s="24">
        <f t="shared" si="0"/>
        <v>63.21697160175104</v>
      </c>
      <c r="F13" s="23">
        <v>2018</v>
      </c>
      <c r="G13" s="24">
        <f t="shared" si="1"/>
        <v>22.651251543383097</v>
      </c>
      <c r="H13" s="23">
        <v>295</v>
      </c>
      <c r="I13" s="24">
        <f t="shared" si="2"/>
        <v>3.3112582781456954</v>
      </c>
      <c r="J13" s="23">
        <v>369</v>
      </c>
      <c r="K13" s="24">
        <f t="shared" si="3"/>
        <v>4.141878998765294</v>
      </c>
      <c r="L13" s="23">
        <v>478</v>
      </c>
      <c r="M13" s="24">
        <f t="shared" si="4"/>
        <v>5.365360871029297</v>
      </c>
      <c r="N13" s="23">
        <v>101</v>
      </c>
      <c r="O13" s="24">
        <f t="shared" si="5"/>
        <v>1.1336850376024246</v>
      </c>
      <c r="P13" s="23">
        <v>16</v>
      </c>
      <c r="Q13" s="24">
        <f t="shared" si="6"/>
        <v>0.17959366932315637</v>
      </c>
      <c r="R13" s="25"/>
    </row>
    <row r="14" spans="1:18" s="29" customFormat="1" ht="13.5" customHeight="1">
      <c r="A14" s="27" t="s">
        <v>22</v>
      </c>
      <c r="B14" s="23">
        <f t="shared" si="7"/>
        <v>60847</v>
      </c>
      <c r="C14" s="23"/>
      <c r="D14" s="23">
        <v>34050</v>
      </c>
      <c r="E14" s="24">
        <f t="shared" si="0"/>
        <v>55.96003089716831</v>
      </c>
      <c r="F14" s="23">
        <v>18324</v>
      </c>
      <c r="G14" s="24">
        <f t="shared" si="1"/>
        <v>30.11487830131313</v>
      </c>
      <c r="H14" s="23">
        <v>1366</v>
      </c>
      <c r="I14" s="24">
        <f t="shared" si="2"/>
        <v>2.24497510148405</v>
      </c>
      <c r="J14" s="23">
        <v>2070</v>
      </c>
      <c r="K14" s="24">
        <f t="shared" si="3"/>
        <v>3.4019754466119942</v>
      </c>
      <c r="L14" s="23">
        <v>4555</v>
      </c>
      <c r="M14" s="24">
        <f t="shared" si="4"/>
        <v>7.485989448945716</v>
      </c>
      <c r="N14" s="23">
        <v>407</v>
      </c>
      <c r="O14" s="24">
        <f t="shared" si="5"/>
        <v>0.6688908245270926</v>
      </c>
      <c r="P14" s="23">
        <v>75</v>
      </c>
      <c r="Q14" s="24">
        <f t="shared" si="6"/>
        <v>0.12325997994970991</v>
      </c>
      <c r="R14" s="28"/>
    </row>
    <row r="15" spans="1:18" s="26" customFormat="1" ht="13.5" customHeight="1">
      <c r="A15" s="22" t="s">
        <v>23</v>
      </c>
      <c r="B15" s="23">
        <f t="shared" si="7"/>
        <v>126553</v>
      </c>
      <c r="C15" s="23"/>
      <c r="D15" s="23">
        <v>77914</v>
      </c>
      <c r="E15" s="24">
        <f t="shared" si="0"/>
        <v>61.566300285255984</v>
      </c>
      <c r="F15" s="23">
        <v>32236</v>
      </c>
      <c r="G15" s="24">
        <f t="shared" si="1"/>
        <v>25.472331750333854</v>
      </c>
      <c r="H15" s="23">
        <v>2596</v>
      </c>
      <c r="I15" s="24">
        <f t="shared" si="2"/>
        <v>2.0513144690366882</v>
      </c>
      <c r="J15" s="23">
        <v>2425</v>
      </c>
      <c r="K15" s="24">
        <f t="shared" si="3"/>
        <v>1.916193215490743</v>
      </c>
      <c r="L15" s="23">
        <v>10813</v>
      </c>
      <c r="M15" s="24">
        <f t="shared" si="4"/>
        <v>8.544246284165528</v>
      </c>
      <c r="N15" s="23">
        <v>569</v>
      </c>
      <c r="O15" s="24">
        <f t="shared" si="5"/>
        <v>0.4496139957172094</v>
      </c>
      <c r="P15" s="23">
        <v>0</v>
      </c>
      <c r="Q15" s="24">
        <f t="shared" si="6"/>
        <v>0</v>
      </c>
      <c r="R15" s="25"/>
    </row>
    <row r="16" spans="1:18" s="31" customFormat="1" ht="13.5" customHeight="1">
      <c r="A16" s="22" t="s">
        <v>24</v>
      </c>
      <c r="B16" s="23">
        <f t="shared" si="7"/>
        <v>28970</v>
      </c>
      <c r="C16" s="23"/>
      <c r="D16" s="23">
        <v>16302</v>
      </c>
      <c r="E16" s="24">
        <f t="shared" si="0"/>
        <v>56.272005522954785</v>
      </c>
      <c r="F16" s="23">
        <v>8916</v>
      </c>
      <c r="G16" s="24">
        <f t="shared" si="1"/>
        <v>30.77666551605109</v>
      </c>
      <c r="H16" s="23">
        <v>591</v>
      </c>
      <c r="I16" s="24">
        <f t="shared" si="2"/>
        <v>2.040041422160856</v>
      </c>
      <c r="J16" s="23">
        <v>717</v>
      </c>
      <c r="K16" s="24">
        <f t="shared" si="3"/>
        <v>2.4749741111494648</v>
      </c>
      <c r="L16" s="23">
        <v>2174</v>
      </c>
      <c r="M16" s="24">
        <f t="shared" si="4"/>
        <v>7.504314808422506</v>
      </c>
      <c r="N16" s="23">
        <v>270</v>
      </c>
      <c r="O16" s="24">
        <f t="shared" si="5"/>
        <v>0.9319986192613048</v>
      </c>
      <c r="P16" s="23">
        <v>0</v>
      </c>
      <c r="Q16" s="24">
        <f t="shared" si="6"/>
        <v>0</v>
      </c>
      <c r="R16" s="30"/>
    </row>
    <row r="17" spans="1:18" s="29" customFormat="1" ht="13.5" customHeight="1">
      <c r="A17" s="27" t="s">
        <v>25</v>
      </c>
      <c r="B17" s="23">
        <f t="shared" si="7"/>
        <v>8613</v>
      </c>
      <c r="C17" s="23"/>
      <c r="D17" s="23">
        <v>5116</v>
      </c>
      <c r="E17" s="24">
        <f t="shared" si="0"/>
        <v>59.39858353651457</v>
      </c>
      <c r="F17" s="23">
        <v>2480</v>
      </c>
      <c r="G17" s="24">
        <f t="shared" si="1"/>
        <v>28.79368396609776</v>
      </c>
      <c r="H17" s="23">
        <v>99</v>
      </c>
      <c r="I17" s="24">
        <f t="shared" si="2"/>
        <v>1.1494252873563218</v>
      </c>
      <c r="J17" s="23">
        <v>223</v>
      </c>
      <c r="K17" s="24">
        <f t="shared" si="3"/>
        <v>2.5891094856612096</v>
      </c>
      <c r="L17" s="23">
        <v>620</v>
      </c>
      <c r="M17" s="24">
        <f t="shared" si="4"/>
        <v>7.19842099152444</v>
      </c>
      <c r="N17" s="23">
        <v>75</v>
      </c>
      <c r="O17" s="24">
        <f t="shared" si="5"/>
        <v>0.8707767328456983</v>
      </c>
      <c r="P17" s="23">
        <v>0</v>
      </c>
      <c r="Q17" s="24">
        <f t="shared" si="6"/>
        <v>0</v>
      </c>
      <c r="R17" s="28"/>
    </row>
    <row r="18" spans="1:18" s="29" customFormat="1" ht="13.5" customHeight="1">
      <c r="A18" s="27" t="s">
        <v>26</v>
      </c>
      <c r="B18" s="23">
        <f t="shared" si="7"/>
        <v>20510</v>
      </c>
      <c r="C18" s="23"/>
      <c r="D18" s="23">
        <v>13343</v>
      </c>
      <c r="E18" s="24">
        <f t="shared" si="0"/>
        <v>65.05607020965383</v>
      </c>
      <c r="F18" s="23">
        <v>4746</v>
      </c>
      <c r="G18" s="24">
        <f t="shared" si="1"/>
        <v>23.139931740614333</v>
      </c>
      <c r="H18" s="23">
        <v>588</v>
      </c>
      <c r="I18" s="24">
        <f t="shared" si="2"/>
        <v>2.8668941979522184</v>
      </c>
      <c r="J18" s="23">
        <v>704</v>
      </c>
      <c r="K18" s="24">
        <f t="shared" si="3"/>
        <v>3.432471964895173</v>
      </c>
      <c r="L18" s="23">
        <v>972</v>
      </c>
      <c r="M18" s="24">
        <f t="shared" si="4"/>
        <v>4.739151633349586</v>
      </c>
      <c r="N18" s="23">
        <v>157</v>
      </c>
      <c r="O18" s="24">
        <f t="shared" si="5"/>
        <v>0.765480253534861</v>
      </c>
      <c r="P18" s="23">
        <v>0</v>
      </c>
      <c r="Q18" s="24">
        <f t="shared" si="6"/>
        <v>0</v>
      </c>
      <c r="R18" s="28"/>
    </row>
    <row r="19" spans="1:18" s="31" customFormat="1" ht="13.5" customHeight="1">
      <c r="A19" s="22" t="s">
        <v>27</v>
      </c>
      <c r="B19" s="23">
        <f t="shared" si="7"/>
        <v>12884</v>
      </c>
      <c r="C19" s="23"/>
      <c r="D19" s="23">
        <v>8031</v>
      </c>
      <c r="E19" s="24">
        <f t="shared" si="0"/>
        <v>62.33312635827383</v>
      </c>
      <c r="F19" s="23">
        <v>3441</v>
      </c>
      <c r="G19" s="24">
        <f t="shared" si="1"/>
        <v>26.707544240918967</v>
      </c>
      <c r="H19" s="23">
        <v>322</v>
      </c>
      <c r="I19" s="24">
        <f t="shared" si="2"/>
        <v>2.4992238435268552</v>
      </c>
      <c r="J19" s="23">
        <v>456</v>
      </c>
      <c r="K19" s="24">
        <f t="shared" si="3"/>
        <v>3.539273517541136</v>
      </c>
      <c r="L19" s="23">
        <v>494</v>
      </c>
      <c r="M19" s="24">
        <f t="shared" si="4"/>
        <v>3.8342129773362306</v>
      </c>
      <c r="N19" s="23">
        <v>140</v>
      </c>
      <c r="O19" s="24">
        <f t="shared" si="5"/>
        <v>1.0866190624029806</v>
      </c>
      <c r="P19" s="23">
        <v>0</v>
      </c>
      <c r="Q19" s="24">
        <f t="shared" si="6"/>
        <v>0</v>
      </c>
      <c r="R19" s="30"/>
    </row>
    <row r="20" spans="1:18" s="26" customFormat="1" ht="13.5" customHeight="1">
      <c r="A20" s="22" t="s">
        <v>28</v>
      </c>
      <c r="B20" s="23">
        <f t="shared" si="7"/>
        <v>21546</v>
      </c>
      <c r="C20" s="23"/>
      <c r="D20" s="23">
        <v>11343</v>
      </c>
      <c r="E20" s="24">
        <f t="shared" si="0"/>
        <v>52.64550264550265</v>
      </c>
      <c r="F20" s="23">
        <v>6988</v>
      </c>
      <c r="G20" s="24">
        <f t="shared" si="1"/>
        <v>32.43293418732015</v>
      </c>
      <c r="H20" s="23">
        <v>471</v>
      </c>
      <c r="I20" s="24">
        <f t="shared" si="2"/>
        <v>2.1860206070732384</v>
      </c>
      <c r="J20" s="23">
        <v>809</v>
      </c>
      <c r="K20" s="24">
        <f t="shared" si="3"/>
        <v>3.7547572635291933</v>
      </c>
      <c r="L20" s="23">
        <v>1779</v>
      </c>
      <c r="M20" s="24">
        <f t="shared" si="4"/>
        <v>8.256752993595098</v>
      </c>
      <c r="N20" s="23">
        <v>133</v>
      </c>
      <c r="O20" s="24">
        <f t="shared" si="5"/>
        <v>0.6172839506172839</v>
      </c>
      <c r="P20" s="23">
        <v>23</v>
      </c>
      <c r="Q20" s="24">
        <f t="shared" si="6"/>
        <v>0.10674835236238744</v>
      </c>
      <c r="R20" s="25"/>
    </row>
    <row r="21" spans="1:18" s="29" customFormat="1" ht="13.5" customHeight="1">
      <c r="A21" s="27" t="s">
        <v>29</v>
      </c>
      <c r="B21" s="23">
        <f t="shared" si="7"/>
        <v>11675</v>
      </c>
      <c r="C21" s="23"/>
      <c r="D21" s="23">
        <v>7388</v>
      </c>
      <c r="E21" s="24">
        <f t="shared" si="0"/>
        <v>63.28051391862955</v>
      </c>
      <c r="F21" s="23">
        <v>2939</v>
      </c>
      <c r="G21" s="24">
        <f t="shared" si="1"/>
        <v>25.17344753747323</v>
      </c>
      <c r="H21" s="23">
        <v>273</v>
      </c>
      <c r="I21" s="24">
        <f t="shared" si="2"/>
        <v>2.3383297644539613</v>
      </c>
      <c r="J21" s="23">
        <v>421</v>
      </c>
      <c r="K21" s="24">
        <f t="shared" si="3"/>
        <v>3.605995717344754</v>
      </c>
      <c r="L21" s="23">
        <v>470</v>
      </c>
      <c r="M21" s="24">
        <f t="shared" si="4"/>
        <v>4.025695931477516</v>
      </c>
      <c r="N21" s="23">
        <v>184</v>
      </c>
      <c r="O21" s="24">
        <f t="shared" si="5"/>
        <v>1.576017130620985</v>
      </c>
      <c r="P21" s="23">
        <v>0</v>
      </c>
      <c r="Q21" s="24">
        <f t="shared" si="6"/>
        <v>0</v>
      </c>
      <c r="R21" s="28"/>
    </row>
    <row r="22" spans="1:18" s="29" customFormat="1" ht="13.5" customHeight="1">
      <c r="A22" s="27"/>
      <c r="B22" s="23"/>
      <c r="C22" s="23"/>
      <c r="D22" s="32"/>
      <c r="E22" s="24"/>
      <c r="F22" s="32"/>
      <c r="G22" s="24"/>
      <c r="H22" s="32"/>
      <c r="I22" s="24"/>
      <c r="J22" s="32"/>
      <c r="K22" s="24"/>
      <c r="L22" s="32"/>
      <c r="M22" s="24"/>
      <c r="N22" s="32"/>
      <c r="O22" s="24"/>
      <c r="P22" s="32"/>
      <c r="Q22" s="24"/>
      <c r="R22" s="28"/>
    </row>
    <row r="23" spans="1:18" s="17" customFormat="1" ht="13.5" customHeight="1">
      <c r="A23" s="33" t="s">
        <v>30</v>
      </c>
      <c r="B23" s="34">
        <f>SUM(B6,B7,B10,B11,B12,B14,B15,B16,B17,B20)</f>
        <v>485645</v>
      </c>
      <c r="C23" s="34"/>
      <c r="D23" s="34">
        <f>SUM(D6,D7,D10,D11,D12,D14,D15,D16,D17,D20)</f>
        <v>289428</v>
      </c>
      <c r="E23" s="35">
        <f>IF($B23=0,".",100*(D23/$B23))</f>
        <v>59.59661892946494</v>
      </c>
      <c r="F23" s="34">
        <f>SUM(F6,F7,F10,F11,F12,F14,F15,F16,F17,F20)</f>
        <v>134963</v>
      </c>
      <c r="G23" s="35">
        <f>IF($B23=0,".",100*(F23/$B23))</f>
        <v>27.790464227985463</v>
      </c>
      <c r="H23" s="34">
        <f>SUM(H6,H7,H10,H11,H12,H14,H15,H16,H17,H20)</f>
        <v>9892</v>
      </c>
      <c r="I23" s="35">
        <f>IF($B23=0,".",100*(H23/$B23))</f>
        <v>2.0368787900627003</v>
      </c>
      <c r="J23" s="34">
        <f>SUM(J6,J7,J10,J11,J12,J14,J15,J16,J17,J20)</f>
        <v>10772</v>
      </c>
      <c r="K23" s="35">
        <f>IF($B23=0,".",100*(J23/$B23))</f>
        <v>2.218081108628731</v>
      </c>
      <c r="L23" s="34">
        <f>SUM(L6,L7,L10,L11,L12,L14,L15,L16,L17,L20)</f>
        <v>37864</v>
      </c>
      <c r="M23" s="35">
        <f>IF($B23=0,".",100*(L23/$B23))</f>
        <v>7.796641579754759</v>
      </c>
      <c r="N23" s="34">
        <f>SUM(N6,N7,N10,N11,N12,N14,N15,N16,N17,N20)</f>
        <v>2494</v>
      </c>
      <c r="O23" s="35">
        <f>IF($B23=0,".",100*(N23/$B23))</f>
        <v>0.5135438437541826</v>
      </c>
      <c r="P23" s="34">
        <f>SUM(P6,P7,P10,P11,P12,P14,P15,P16,P17,P20)</f>
        <v>232</v>
      </c>
      <c r="Q23" s="35">
        <f>IF($B23=0,".",100*(P23/$B23))</f>
        <v>0.04777152034922629</v>
      </c>
      <c r="R23" s="16"/>
    </row>
    <row r="24" spans="1:18" s="17" customFormat="1" ht="27.75" customHeight="1">
      <c r="A24" s="36" t="s">
        <v>31</v>
      </c>
      <c r="B24" s="34">
        <f>SUM(B8,B9,B13,B18,B19,B21)</f>
        <v>84495</v>
      </c>
      <c r="C24" s="34"/>
      <c r="D24" s="34">
        <f>SUM(D8,D9,D13,D18,D19,D21)</f>
        <v>53354</v>
      </c>
      <c r="E24" s="35">
        <f>IF($B24=0,".",100*(D24/$B24))</f>
        <v>63.14456476714598</v>
      </c>
      <c r="F24" s="34">
        <f>SUM(F8,F9,F13,F18,F19,F21)</f>
        <v>20282</v>
      </c>
      <c r="G24" s="35">
        <f>IF($B24=0,".",100*(F24/$B24))</f>
        <v>24.00378720634357</v>
      </c>
      <c r="H24" s="34">
        <f>SUM(H8,H9,H13,H18,H19,H21)</f>
        <v>2511</v>
      </c>
      <c r="I24" s="35">
        <f>IF($B24=0,".",100*(H24/$B24))</f>
        <v>2.971773477720575</v>
      </c>
      <c r="J24" s="34">
        <f>SUM(J8,J9,J13,J18,J19,J21)</f>
        <v>2733</v>
      </c>
      <c r="K24" s="35">
        <f>IF($B24=0,".",100*(J24/$B24))</f>
        <v>3.234510917805787</v>
      </c>
      <c r="L24" s="34">
        <f>SUM(L8,L9,L13,L18,L19,L21)</f>
        <v>4748</v>
      </c>
      <c r="M24" s="35">
        <f>IF($B24=0,".",100*(L24/$B24))</f>
        <v>5.619267412272916</v>
      </c>
      <c r="N24" s="34">
        <f>SUM(N8,N9,N13,N18,N19,N21)</f>
        <v>851</v>
      </c>
      <c r="O24" s="35">
        <f>IF($B24=0,".",100*(N24/$B24))</f>
        <v>1.0071601869933131</v>
      </c>
      <c r="P24" s="34">
        <f>SUM(P8,P9,P13,P18,P19,P21)</f>
        <v>16</v>
      </c>
      <c r="Q24" s="35">
        <f>IF($B24=0,".",100*(P24/$B24))</f>
        <v>0.01893603171785313</v>
      </c>
      <c r="R24" s="16"/>
    </row>
    <row r="25" spans="1:18" s="17" customFormat="1" ht="13.5" customHeight="1">
      <c r="A25" s="37"/>
      <c r="B25" s="23"/>
      <c r="C25" s="23"/>
      <c r="D25" s="38"/>
      <c r="E25" s="24"/>
      <c r="F25" s="38"/>
      <c r="G25" s="24"/>
      <c r="H25" s="38"/>
      <c r="I25" s="24"/>
      <c r="J25" s="38"/>
      <c r="K25" s="24"/>
      <c r="L25" s="38"/>
      <c r="M25" s="24"/>
      <c r="N25" s="38"/>
      <c r="O25" s="24"/>
      <c r="P25" s="38"/>
      <c r="Q25" s="24"/>
      <c r="R25" s="39"/>
    </row>
    <row r="26" spans="1:18" s="16" customFormat="1" ht="13.5" customHeight="1">
      <c r="A26" s="33" t="s">
        <v>32</v>
      </c>
      <c r="B26" s="40">
        <f>SUM(B23,B24)</f>
        <v>570140</v>
      </c>
      <c r="C26" s="41"/>
      <c r="D26" s="40">
        <f>SUM(D23,D24)</f>
        <v>342782</v>
      </c>
      <c r="E26" s="35">
        <f>IF($B26=0,".",100*(D26/$B26))</f>
        <v>60.12242607078962</v>
      </c>
      <c r="F26" s="40">
        <f>SUM(F23,F24)</f>
        <v>155245</v>
      </c>
      <c r="G26" s="35">
        <f>IF($B26=0,".",100*(F26/$B26))</f>
        <v>27.229277019679376</v>
      </c>
      <c r="H26" s="40">
        <f>SUM(H23,H24)</f>
        <v>12403</v>
      </c>
      <c r="I26" s="35">
        <f>IF($B26=0,".",100*(H26/$B26))</f>
        <v>2.1754305959939666</v>
      </c>
      <c r="J26" s="40">
        <f>SUM(J23,J24)</f>
        <v>13505</v>
      </c>
      <c r="K26" s="35">
        <f>IF($B26=0,".",100*(J26/$B26))</f>
        <v>2.3687164556073945</v>
      </c>
      <c r="L26" s="40">
        <f>SUM(L23,L24)</f>
        <v>42612</v>
      </c>
      <c r="M26" s="35">
        <f>IF($B26=0,".",100*(L26/$B26))</f>
        <v>7.473953765741747</v>
      </c>
      <c r="N26" s="40">
        <f>SUM(N23,N24)</f>
        <v>3345</v>
      </c>
      <c r="O26" s="35">
        <f>IF($B26=0,".",100*(N26/$B26))</f>
        <v>0.5866980039990177</v>
      </c>
      <c r="P26" s="40">
        <f>SUM(P23,P24)</f>
        <v>248</v>
      </c>
      <c r="Q26" s="35">
        <f>IF($B26=0,".",100*(P26/$B26))</f>
        <v>0.04349808818886589</v>
      </c>
      <c r="R26" s="39"/>
    </row>
    <row r="27" spans="1:18" s="46" customFormat="1" ht="6.75" customHeight="1">
      <c r="A27" s="42"/>
      <c r="B27" s="43"/>
      <c r="C27" s="43"/>
      <c r="D27" s="43"/>
      <c r="E27" s="44"/>
      <c r="F27" s="43"/>
      <c r="G27" s="44"/>
      <c r="H27" s="43"/>
      <c r="I27" s="44"/>
      <c r="J27" s="43"/>
      <c r="K27" s="44"/>
      <c r="L27" s="43"/>
      <c r="M27" s="44"/>
      <c r="N27" s="43"/>
      <c r="O27" s="44"/>
      <c r="P27" s="43"/>
      <c r="Q27" s="44"/>
      <c r="R27" s="45"/>
    </row>
    <row r="28" spans="1:17" s="48" customFormat="1" ht="15.75" customHeight="1">
      <c r="A28" s="47" t="s">
        <v>33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s="48" customFormat="1" ht="12" customHeight="1">
      <c r="A29" s="49" t="s">
        <v>34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s="51" customFormat="1" ht="15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s="51" customFormat="1" ht="15.75" customHeight="1">
      <c r="A31" s="52" t="s">
        <v>37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</sheetData>
  <sheetProtection/>
  <mergeCells count="16">
    <mergeCell ref="N4:O4"/>
    <mergeCell ref="P4:Q4"/>
    <mergeCell ref="A28:Q28"/>
    <mergeCell ref="A29:Q29"/>
    <mergeCell ref="A30:Q30"/>
    <mergeCell ref="A31:Q31"/>
    <mergeCell ref="A1:N1"/>
    <mergeCell ref="O1:Q1"/>
    <mergeCell ref="A2:A5"/>
    <mergeCell ref="B2:Q2"/>
    <mergeCell ref="D3:Q3"/>
    <mergeCell ref="D4:E4"/>
    <mergeCell ref="F4:G4"/>
    <mergeCell ref="H4:I4"/>
    <mergeCell ref="J4:K4"/>
    <mergeCell ref="L4:M4"/>
  </mergeCells>
  <printOptions horizontalCentered="1" vertic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1" r:id="rId3"/>
  <headerFooter alignWithMargins="0">
    <oddHeader>&amp;LStand: 14.12.2011</oddHeader>
    <oddFooter>&amp;R&amp;10Tabelle 1.1</oddFooter>
  </headerFooter>
  <legacyDrawing r:id="rId2"/>
  <oleObjects>
    <oleObject progId="Word.Document.8" shapeId="2131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2011-12-14T09:41:22Z</dcterms:created>
  <dcterms:modified xsi:type="dcterms:W3CDTF">2011-12-14T09:41:27Z</dcterms:modified>
  <cp:category/>
  <cp:version/>
  <cp:contentType/>
  <cp:contentStatus/>
</cp:coreProperties>
</file>