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57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<sst xmlns="http://schemas.openxmlformats.org/spreadsheetml/2006/main" count="83" uniqueCount="40">
  <si>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VR</t>
  </si>
  <si>
    <t>Anzahl</t>
  </si>
  <si>
    <t>abs.</t>
  </si>
  <si>
    <t>%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</si>
  <si>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</si>
  <si>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</si>
  <si>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</si>
  <si>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</si>
  <si>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</si>
  <si>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</si>
  <si>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</si>
  <si>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</si>
  <si>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</si>
  <si>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</si>
  <si>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Alte Länder</t>
  </si>
  <si>
    <t>Berlin</t>
  </si>
  <si>
    <t>Brandenburg</t>
  </si>
  <si>
    <t>Mecklenburg-Vorpommern</t>
  </si>
  <si>
    <t>Sachsen</t>
  </si>
  <si>
    <t>Sachsen-Anhalt</t>
  </si>
  <si>
    <t>Thüringen</t>
  </si>
  <si>
    <t>Neue Länder und Berlin</t>
  </si>
  <si>
    <t>Deutschland</t>
  </si>
  <si>
    <t>Legende: VR - Veränderungsrate</t>
  </si>
  <si>
    <t>Quelle: Bundesinstitut für Berufsbildung; Erhebung zum 30. September</t>
  </si>
  <si>
    <t>2011 - 2010</t>
  </si>
  <si>
    <t>2010 - 2009</t>
  </si>
  <si>
    <t>2011 - 2009</t>
  </si>
  <si>
    <t>2009 - 2008</t>
  </si>
  <si>
    <t>2011 - 2008</t>
  </si>
  <si>
    <t>2008 - 2007</t>
  </si>
  <si>
    <t>2011 - 2007</t>
  </si>
  <si>
    <t>2007 - 2006</t>
  </si>
  <si>
    <t>2011 - 2006</t>
  </si>
  <si>
    <t>2006 - 2005</t>
  </si>
  <si>
    <t>2011 - 2005</t>
  </si>
  <si>
    <t>2005 - 2004</t>
  </si>
  <si>
    <t>2011 - 2004</t>
  </si>
  <si>
    <t>Neu abgeschlossene Ausbildungsverträge 2004 bis 2011</t>
  </si>
  <si>
    <t>Nachdruck - auch auszugsweise - nur mit Quellenangabe (Bundesinstitut für Berufsbildung) gestattet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</si>
</sst>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19" fillId="0" borderId="0" xfId="51" applyFont="1" applyAlignment="1">
      <alignment/>
      <protection/>
    </xf>
    <xf numFmtId="0" fontId="20" fillId="0" borderId="0" xfId="51" applyFont="1" applyBorder="1" applyAlignment="1">
      <alignment horizontal="left"/>
      <protection/>
    </xf>
    <xf numFmtId="0" fontId="21" fillId="0" borderId="0" xfId="51" applyFont="1" applyAlignment="1">
      <alignment horizontal="left"/>
      <protection/>
    </xf>
    <xf numFmtId="0" fontId="18" fillId="0" borderId="0" xfId="51">
      <alignment/>
      <protection/>
    </xf>
    <xf numFmtId="0" fontId="20" fillId="0" borderId="0" xfId="51" applyFont="1" applyBorder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1" fillId="33" borderId="10" xfId="51" applyFont="1" applyFill="1" applyBorder="1" applyAlignment="1">
      <alignment horizontal="left"/>
      <protection/>
    </xf>
    <xf numFmtId="0" fontId="18" fillId="33" borderId="11" xfId="51" applyFont="1" applyFill="1" applyBorder="1" applyAlignment="1">
      <alignment horizontal="center"/>
      <protection/>
    </xf>
    <xf numFmtId="0" fontId="18" fillId="33" borderId="12" xfId="51" applyFont="1" applyFill="1" applyBorder="1" applyAlignment="1">
      <alignment horizontal="center"/>
      <protection/>
    </xf>
    <xf numFmtId="0" fontId="18" fillId="0" borderId="0" xfId="5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33" borderId="13" xfId="51" applyFont="1" applyFill="1" applyBorder="1" applyAlignment="1">
      <alignment horizontal="center"/>
      <protection/>
    </xf>
    <xf numFmtId="0" fontId="18" fillId="33" borderId="14" xfId="51" applyFont="1" applyFill="1" applyBorder="1" applyAlignment="1">
      <alignment horizontal="center" wrapText="1"/>
      <protection/>
    </xf>
    <xf numFmtId="0" fontId="18" fillId="33" borderId="15" xfId="51" applyFont="1" applyFill="1" applyBorder="1" applyAlignment="1">
      <alignment horizontal="center" wrapText="1"/>
      <protection/>
    </xf>
    <xf numFmtId="0" fontId="18" fillId="0" borderId="0" xfId="51" applyAlignment="1">
      <alignment/>
      <protection/>
    </xf>
    <xf numFmtId="0" fontId="18" fillId="33" borderId="10" xfId="51" applyFont="1" applyFill="1" applyBorder="1" applyAlignment="1">
      <alignment horizontal="center"/>
      <protection/>
    </xf>
    <xf numFmtId="3" fontId="18" fillId="33" borderId="10" xfId="51" applyNumberFormat="1" applyFont="1" applyFill="1" applyBorder="1" applyAlignment="1">
      <alignment horizontal="center"/>
      <protection/>
    </xf>
    <xf numFmtId="164" fontId="18" fillId="33" borderId="10" xfId="51" applyNumberFormat="1" applyFont="1" applyFill="1" applyBorder="1" applyAlignment="1">
      <alignment horizontal="center"/>
      <protection/>
    </xf>
    <xf numFmtId="0" fontId="18" fillId="0" borderId="16" xfId="51" applyFont="1" applyFill="1" applyBorder="1" applyAlignment="1">
      <alignment wrapText="1"/>
      <protection/>
    </xf>
    <xf numFmtId="0" fontId="18" fillId="0" borderId="17" xfId="51" applyFont="1" applyFill="1" applyBorder="1" applyAlignment="1">
      <alignment wrapText="1"/>
      <protection/>
    </xf>
    <xf numFmtId="0" fontId="18" fillId="0" borderId="18" xfId="51" applyFont="1" applyFill="1" applyBorder="1" applyAlignment="1">
      <alignment horizontal="left" wrapText="1"/>
      <protection/>
    </xf>
    <xf numFmtId="3" fontId="18" fillId="0" borderId="19" xfId="51" applyNumberFormat="1" applyFont="1" applyFill="1" applyBorder="1" applyAlignment="1">
      <alignment horizontal="right" wrapText="1"/>
      <protection/>
    </xf>
    <xf numFmtId="3" fontId="18" fillId="0" borderId="20" xfId="51" applyNumberFormat="1" applyFont="1" applyFill="1" applyBorder="1" applyAlignment="1">
      <alignment horizontal="right" wrapText="1"/>
      <protection/>
    </xf>
    <xf numFmtId="3" fontId="22" fillId="0" borderId="21" xfId="51" applyNumberFormat="1" applyFont="1" applyFill="1" applyBorder="1" applyAlignment="1">
      <alignment horizontal="right" wrapText="1"/>
      <protection/>
    </xf>
    <xf numFmtId="164" fontId="22" fillId="0" borderId="22" xfId="51" applyNumberFormat="1" applyFont="1" applyFill="1" applyBorder="1" applyAlignment="1">
      <alignment horizontal="right" wrapText="1"/>
      <protection/>
    </xf>
    <xf numFmtId="3" fontId="18" fillId="34" borderId="23" xfId="51" applyNumberFormat="1" applyFont="1" applyFill="1" applyBorder="1" applyAlignment="1">
      <alignment horizontal="right" wrapText="1"/>
      <protection/>
    </xf>
    <xf numFmtId="3" fontId="22" fillId="34" borderId="21" xfId="51" applyNumberFormat="1" applyFont="1" applyFill="1" applyBorder="1" applyAlignment="1">
      <alignment horizontal="right" wrapText="1"/>
      <protection/>
    </xf>
    <xf numFmtId="164" fontId="22" fillId="34" borderId="21" xfId="51" applyNumberFormat="1" applyFont="1" applyFill="1" applyBorder="1" applyAlignment="1">
      <alignment horizontal="right" wrapText="1"/>
      <protection/>
    </xf>
    <xf numFmtId="164" fontId="22" fillId="34" borderId="24" xfId="51" applyNumberFormat="1" applyFont="1" applyFill="1" applyBorder="1" applyAlignment="1">
      <alignment horizontal="right" wrapText="1"/>
      <protection/>
    </xf>
    <xf numFmtId="3" fontId="18" fillId="0" borderId="23" xfId="51" applyNumberFormat="1" applyFont="1" applyFill="1" applyBorder="1" applyAlignment="1">
      <alignment horizontal="right" wrapText="1"/>
      <protection/>
    </xf>
    <xf numFmtId="164" fontId="22" fillId="0" borderId="21" xfId="51" applyNumberFormat="1" applyFont="1" applyFill="1" applyBorder="1" applyAlignment="1">
      <alignment horizontal="right" wrapText="1"/>
      <protection/>
    </xf>
    <xf numFmtId="164" fontId="22" fillId="0" borderId="24" xfId="51" applyNumberFormat="1" applyFont="1" applyFill="1" applyBorder="1" applyAlignment="1">
      <alignment horizontal="right" wrapText="1"/>
      <protection/>
    </xf>
    <xf numFmtId="0" fontId="18" fillId="0" borderId="25" xfId="51" applyBorder="1" applyAlignment="1">
      <alignment/>
      <protection/>
    </xf>
    <xf numFmtId="0" fontId="18" fillId="0" borderId="20" xfId="51" applyFont="1" applyFill="1" applyBorder="1" applyAlignment="1">
      <alignment wrapText="1"/>
      <protection/>
    </xf>
    <xf numFmtId="0" fontId="18" fillId="0" borderId="22" xfId="51" applyFont="1" applyFill="1" applyBorder="1" applyAlignment="1">
      <alignment horizontal="left" wrapText="1"/>
      <protection/>
    </xf>
    <xf numFmtId="0" fontId="18" fillId="0" borderId="25" xfId="51" applyBorder="1" applyAlignment="1">
      <alignment horizontal="center"/>
      <protection/>
    </xf>
    <xf numFmtId="0" fontId="18" fillId="0" borderId="26" xfId="51" applyBorder="1" applyAlignment="1">
      <alignment horizontal="center"/>
      <protection/>
    </xf>
    <xf numFmtId="0" fontId="18" fillId="0" borderId="27" xfId="51" applyFont="1" applyFill="1" applyBorder="1" applyAlignment="1">
      <alignment wrapText="1"/>
      <protection/>
    </xf>
    <xf numFmtId="0" fontId="18" fillId="0" borderId="28" xfId="51" applyFont="1" applyFill="1" applyBorder="1" applyAlignment="1">
      <alignment horizontal="left" wrapText="1"/>
      <protection/>
    </xf>
    <xf numFmtId="3" fontId="18" fillId="0" borderId="29" xfId="51" applyNumberFormat="1" applyFont="1" applyFill="1" applyBorder="1" applyAlignment="1">
      <alignment horizontal="right" wrapText="1"/>
      <protection/>
    </xf>
    <xf numFmtId="3" fontId="18" fillId="0" borderId="27" xfId="51" applyNumberFormat="1" applyFont="1" applyFill="1" applyBorder="1" applyAlignment="1">
      <alignment horizontal="right" wrapText="1"/>
      <protection/>
    </xf>
    <xf numFmtId="3" fontId="22" fillId="0" borderId="30" xfId="51" applyNumberFormat="1" applyFont="1" applyFill="1" applyBorder="1" applyAlignment="1">
      <alignment horizontal="right" wrapText="1"/>
      <protection/>
    </xf>
    <xf numFmtId="164" fontId="22" fillId="0" borderId="28" xfId="51" applyNumberFormat="1" applyFont="1" applyFill="1" applyBorder="1" applyAlignment="1">
      <alignment horizontal="right" wrapText="1"/>
      <protection/>
    </xf>
    <xf numFmtId="3" fontId="18" fillId="34" borderId="31" xfId="51" applyNumberFormat="1" applyFont="1" applyFill="1" applyBorder="1" applyAlignment="1">
      <alignment horizontal="right" wrapText="1"/>
      <protection/>
    </xf>
    <xf numFmtId="3" fontId="22" fillId="34" borderId="30" xfId="51" applyNumberFormat="1" applyFont="1" applyFill="1" applyBorder="1" applyAlignment="1">
      <alignment horizontal="right" wrapText="1"/>
      <protection/>
    </xf>
    <xf numFmtId="164" fontId="22" fillId="34" borderId="30" xfId="51" applyNumberFormat="1" applyFont="1" applyFill="1" applyBorder="1" applyAlignment="1">
      <alignment horizontal="right" wrapText="1"/>
      <protection/>
    </xf>
    <xf numFmtId="164" fontId="22" fillId="34" borderId="32" xfId="51" applyNumberFormat="1" applyFont="1" applyFill="1" applyBorder="1" applyAlignment="1">
      <alignment horizontal="right" wrapText="1"/>
      <protection/>
    </xf>
    <xf numFmtId="3" fontId="18" fillId="0" borderId="31" xfId="51" applyNumberFormat="1" applyFont="1" applyFill="1" applyBorder="1" applyAlignment="1">
      <alignment horizontal="right" wrapText="1"/>
      <protection/>
    </xf>
    <xf numFmtId="164" fontId="22" fillId="0" borderId="30" xfId="51" applyNumberFormat="1" applyFont="1" applyFill="1" applyBorder="1" applyAlignment="1">
      <alignment horizontal="right" wrapText="1"/>
      <protection/>
    </xf>
    <xf numFmtId="164" fontId="22" fillId="0" borderId="32" xfId="51" applyNumberFormat="1" applyFont="1" applyFill="1" applyBorder="1" applyAlignment="1">
      <alignment horizontal="right" wrapText="1"/>
      <protection/>
    </xf>
    <xf numFmtId="0" fontId="18" fillId="0" borderId="33" xfId="51" applyBorder="1" applyAlignment="1">
      <alignment horizontal="center"/>
      <protection/>
    </xf>
    <xf numFmtId="0" fontId="18" fillId="0" borderId="0" xfId="51" applyFont="1" applyFill="1" applyBorder="1" applyAlignment="1">
      <alignment wrapText="1"/>
      <protection/>
    </xf>
    <xf numFmtId="0" fontId="18" fillId="0" borderId="0" xfId="51" applyFont="1" applyFill="1" applyBorder="1" applyAlignment="1">
      <alignment horizontal="left" wrapText="1"/>
      <protection/>
    </xf>
    <xf numFmtId="3" fontId="18" fillId="0" borderId="0" xfId="51" applyNumberFormat="1" applyFont="1" applyFill="1" applyBorder="1" applyAlignment="1">
      <alignment horizontal="right" wrapText="1"/>
      <protection/>
    </xf>
    <xf numFmtId="3" fontId="22" fillId="0" borderId="0" xfId="51" applyNumberFormat="1" applyFont="1" applyFill="1" applyBorder="1" applyAlignment="1">
      <alignment horizontal="right" wrapText="1"/>
      <protection/>
    </xf>
    <xf numFmtId="164" fontId="22" fillId="0" borderId="0" xfId="51" applyNumberFormat="1" applyFont="1" applyFill="1" applyBorder="1" applyAlignment="1">
      <alignment horizontal="right" wrapText="1"/>
      <protection/>
    </xf>
    <xf numFmtId="3" fontId="18" fillId="34" borderId="0" xfId="51" applyNumberFormat="1" applyFont="1" applyFill="1" applyBorder="1" applyAlignment="1">
      <alignment horizontal="right" wrapText="1"/>
      <protection/>
    </xf>
    <xf numFmtId="3" fontId="22" fillId="34" borderId="0" xfId="51" applyNumberFormat="1" applyFont="1" applyFill="1" applyBorder="1" applyAlignment="1">
      <alignment horizontal="right" wrapText="1"/>
      <protection/>
    </xf>
    <xf numFmtId="164" fontId="22" fillId="34" borderId="0" xfId="51" applyNumberFormat="1" applyFont="1" applyFill="1" applyBorder="1" applyAlignment="1">
      <alignment horizontal="right" wrapText="1"/>
      <protection/>
    </xf>
    <xf numFmtId="164" fontId="22" fillId="0" borderId="34" xfId="51" applyNumberFormat="1" applyFont="1" applyFill="1" applyBorder="1" applyAlignment="1">
      <alignment horizontal="right" wrapText="1"/>
      <protection/>
    </xf>
    <xf numFmtId="0" fontId="21" fillId="0" borderId="35" xfId="51" applyFont="1" applyFill="1" applyBorder="1" applyAlignment="1">
      <alignment horizontal="left" wrapText="1"/>
      <protection/>
    </xf>
    <xf numFmtId="0" fontId="21" fillId="0" borderId="36" xfId="51" applyFont="1" applyFill="1" applyBorder="1" applyAlignment="1">
      <alignment horizontal="left" wrapText="1"/>
      <protection/>
    </xf>
    <xf numFmtId="0" fontId="21" fillId="0" borderId="37" xfId="51" applyFont="1" applyFill="1" applyBorder="1" applyAlignment="1">
      <alignment horizontal="left" wrapText="1"/>
      <protection/>
    </xf>
    <xf numFmtId="3" fontId="21" fillId="0" borderId="38" xfId="51" applyNumberFormat="1" applyFont="1" applyFill="1" applyBorder="1" applyAlignment="1">
      <alignment horizontal="right" wrapText="1"/>
      <protection/>
    </xf>
    <xf numFmtId="3" fontId="21" fillId="0" borderId="35" xfId="51" applyNumberFormat="1" applyFont="1" applyFill="1" applyBorder="1" applyAlignment="1">
      <alignment horizontal="right" wrapText="1"/>
      <protection/>
    </xf>
    <xf numFmtId="3" fontId="23" fillId="0" borderId="36" xfId="51" applyNumberFormat="1" applyFont="1" applyFill="1" applyBorder="1" applyAlignment="1">
      <alignment horizontal="right" wrapText="1"/>
      <protection/>
    </xf>
    <xf numFmtId="164" fontId="23" fillId="0" borderId="39" xfId="51" applyNumberFormat="1" applyFont="1" applyFill="1" applyBorder="1" applyAlignment="1">
      <alignment horizontal="right" wrapText="1"/>
      <protection/>
    </xf>
    <xf numFmtId="3" fontId="21" fillId="34" borderId="35" xfId="51" applyNumberFormat="1" applyFont="1" applyFill="1" applyBorder="1" applyAlignment="1">
      <alignment horizontal="right" wrapText="1"/>
      <protection/>
    </xf>
    <xf numFmtId="3" fontId="23" fillId="34" borderId="36" xfId="51" applyNumberFormat="1" applyFont="1" applyFill="1" applyBorder="1" applyAlignment="1">
      <alignment horizontal="right" wrapText="1"/>
      <protection/>
    </xf>
    <xf numFmtId="164" fontId="23" fillId="34" borderId="36" xfId="51" applyNumberFormat="1" applyFont="1" applyFill="1" applyBorder="1" applyAlignment="1">
      <alignment horizontal="right" wrapText="1"/>
      <protection/>
    </xf>
    <xf numFmtId="164" fontId="23" fillId="34" borderId="39" xfId="51" applyNumberFormat="1" applyFont="1" applyFill="1" applyBorder="1" applyAlignment="1">
      <alignment horizontal="right" wrapText="1"/>
      <protection/>
    </xf>
    <xf numFmtId="164" fontId="23" fillId="0" borderId="36" xfId="51" applyNumberFormat="1" applyFont="1" applyFill="1" applyBorder="1" applyAlignment="1">
      <alignment horizontal="right" wrapText="1"/>
      <protection/>
    </xf>
    <xf numFmtId="0" fontId="21" fillId="0" borderId="0" xfId="51" applyFont="1">
      <alignment/>
      <protection/>
    </xf>
    <xf numFmtId="0" fontId="18" fillId="0" borderId="33" xfId="51" applyBorder="1" applyAlignment="1">
      <alignment horizontal="center"/>
      <protection/>
    </xf>
    <xf numFmtId="0" fontId="18" fillId="0" borderId="0" xfId="51" applyBorder="1" applyAlignment="1">
      <alignment horizontal="center"/>
      <protection/>
    </xf>
    <xf numFmtId="164" fontId="18" fillId="0" borderId="0" xfId="51" applyNumberFormat="1" applyFont="1" applyFill="1" applyBorder="1" applyAlignment="1">
      <alignment horizontal="right" wrapText="1"/>
      <protection/>
    </xf>
    <xf numFmtId="0" fontId="18" fillId="0" borderId="40" xfId="51" applyFont="1" applyFill="1" applyBorder="1" applyAlignment="1">
      <alignment horizontal="left" wrapText="1"/>
      <protection/>
    </xf>
    <xf numFmtId="3" fontId="18" fillId="0" borderId="41" xfId="51" applyNumberFormat="1" applyFont="1" applyFill="1" applyBorder="1" applyAlignment="1">
      <alignment horizontal="right" wrapText="1"/>
      <protection/>
    </xf>
    <xf numFmtId="3" fontId="18" fillId="0" borderId="42" xfId="51" applyNumberFormat="1" applyFont="1" applyFill="1" applyBorder="1" applyAlignment="1">
      <alignment horizontal="right" wrapText="1"/>
      <protection/>
    </xf>
    <xf numFmtId="3" fontId="22" fillId="0" borderId="43" xfId="51" applyNumberFormat="1" applyFont="1" applyFill="1" applyBorder="1" applyAlignment="1">
      <alignment horizontal="right" wrapText="1"/>
      <protection/>
    </xf>
    <xf numFmtId="164" fontId="22" fillId="0" borderId="18" xfId="51" applyNumberFormat="1" applyFont="1" applyFill="1" applyBorder="1" applyAlignment="1">
      <alignment horizontal="right" wrapText="1"/>
      <protection/>
    </xf>
    <xf numFmtId="3" fontId="18" fillId="34" borderId="42" xfId="51" applyNumberFormat="1" applyFont="1" applyFill="1" applyBorder="1" applyAlignment="1">
      <alignment horizontal="right" wrapText="1"/>
      <protection/>
    </xf>
    <xf numFmtId="3" fontId="22" fillId="34" borderId="43" xfId="51" applyNumberFormat="1" applyFont="1" applyFill="1" applyBorder="1" applyAlignment="1">
      <alignment horizontal="right" wrapText="1"/>
      <protection/>
    </xf>
    <xf numFmtId="164" fontId="22" fillId="34" borderId="43" xfId="51" applyNumberFormat="1" applyFont="1" applyFill="1" applyBorder="1" applyAlignment="1">
      <alignment horizontal="right" wrapText="1"/>
      <protection/>
    </xf>
    <xf numFmtId="164" fontId="22" fillId="34" borderId="18" xfId="51" applyNumberFormat="1" applyFont="1" applyFill="1" applyBorder="1" applyAlignment="1">
      <alignment horizontal="right" wrapText="1"/>
      <protection/>
    </xf>
    <xf numFmtId="164" fontId="22" fillId="0" borderId="43" xfId="51" applyNumberFormat="1" applyFont="1" applyFill="1" applyBorder="1" applyAlignment="1">
      <alignment horizontal="right" wrapText="1"/>
      <protection/>
    </xf>
    <xf numFmtId="0" fontId="18" fillId="0" borderId="26" xfId="51" applyBorder="1" applyAlignment="1">
      <alignment/>
      <protection/>
    </xf>
    <xf numFmtId="0" fontId="21" fillId="0" borderId="33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/>
      <protection/>
    </xf>
    <xf numFmtId="0" fontId="21" fillId="0" borderId="0" xfId="51" applyFont="1" applyFill="1" applyBorder="1" applyAlignment="1">
      <alignment horizontal="left" wrapText="1"/>
      <protection/>
    </xf>
    <xf numFmtId="3" fontId="21" fillId="0" borderId="0" xfId="51" applyNumberFormat="1" applyFont="1" applyFill="1" applyBorder="1" applyAlignment="1">
      <alignment horizontal="right" wrapText="1"/>
      <protection/>
    </xf>
    <xf numFmtId="3" fontId="23" fillId="0" borderId="0" xfId="51" applyNumberFormat="1" applyFont="1" applyFill="1" applyBorder="1" applyAlignment="1">
      <alignment horizontal="right" wrapText="1"/>
      <protection/>
    </xf>
    <xf numFmtId="164" fontId="23" fillId="0" borderId="0" xfId="51" applyNumberFormat="1" applyFont="1" applyFill="1" applyBorder="1" applyAlignment="1">
      <alignment horizontal="right" wrapText="1"/>
      <protection/>
    </xf>
    <xf numFmtId="3" fontId="21" fillId="34" borderId="0" xfId="51" applyNumberFormat="1" applyFont="1" applyFill="1" applyBorder="1" applyAlignment="1">
      <alignment horizontal="right" wrapText="1"/>
      <protection/>
    </xf>
    <xf numFmtId="3" fontId="23" fillId="34" borderId="0" xfId="51" applyNumberFormat="1" applyFont="1" applyFill="1" applyBorder="1" applyAlignment="1">
      <alignment horizontal="right" wrapText="1"/>
      <protection/>
    </xf>
    <xf numFmtId="164" fontId="23" fillId="34" borderId="0" xfId="51" applyNumberFormat="1" applyFont="1" applyFill="1" applyBorder="1" applyAlignment="1">
      <alignment horizontal="right" wrapText="1"/>
      <protection/>
    </xf>
    <xf numFmtId="164" fontId="23" fillId="0" borderId="34" xfId="51" applyNumberFormat="1" applyFont="1" applyFill="1" applyBorder="1" applyAlignment="1">
      <alignment horizontal="right" wrapText="1"/>
      <protection/>
    </xf>
    <xf numFmtId="0" fontId="21" fillId="0" borderId="35" xfId="51" applyFont="1" applyBorder="1" applyAlignment="1">
      <alignment horizontal="left"/>
      <protection/>
    </xf>
    <xf numFmtId="0" fontId="21" fillId="0" borderId="36" xfId="51" applyFont="1" applyBorder="1" applyAlignment="1">
      <alignment horizontal="left"/>
      <protection/>
    </xf>
    <xf numFmtId="0" fontId="21" fillId="0" borderId="37" xfId="51" applyFont="1" applyBorder="1">
      <alignment/>
      <protection/>
    </xf>
    <xf numFmtId="3" fontId="21" fillId="0" borderId="38" xfId="51" applyNumberFormat="1" applyFont="1" applyBorder="1">
      <alignment/>
      <protection/>
    </xf>
    <xf numFmtId="3" fontId="21" fillId="0" borderId="35" xfId="51" applyNumberFormat="1" applyFont="1" applyBorder="1">
      <alignment/>
      <protection/>
    </xf>
    <xf numFmtId="3" fontId="21" fillId="35" borderId="35" xfId="51" applyNumberFormat="1" applyFont="1" applyFill="1" applyBorder="1">
      <alignment/>
      <protection/>
    </xf>
    <xf numFmtId="3" fontId="23" fillId="0" borderId="39" xfId="51" applyNumberFormat="1" applyFont="1" applyFill="1" applyBorder="1" applyAlignment="1">
      <alignment horizontal="right" wrapText="1"/>
      <protection/>
    </xf>
    <xf numFmtId="164" fontId="23" fillId="0" borderId="38" xfId="51" applyNumberFormat="1" applyFont="1" applyFill="1" applyBorder="1" applyAlignment="1">
      <alignment horizontal="right" wrapText="1"/>
      <protection/>
    </xf>
    <xf numFmtId="0" fontId="18" fillId="0" borderId="0" xfId="51" applyBorder="1">
      <alignment/>
      <protection/>
    </xf>
    <xf numFmtId="3" fontId="18" fillId="0" borderId="0" xfId="51" applyNumberFormat="1" applyBorder="1">
      <alignment/>
      <protection/>
    </xf>
    <xf numFmtId="164" fontId="18" fillId="0" borderId="0" xfId="51" applyNumberFormat="1" applyBorder="1">
      <alignment/>
      <protection/>
    </xf>
    <xf numFmtId="0" fontId="24" fillId="0" borderId="0" xfId="51" applyFont="1" applyAlignment="1">
      <alignment vertical="top"/>
      <protection/>
    </xf>
    <xf numFmtId="0" fontId="22" fillId="0" borderId="0" xfId="51" applyFont="1" applyAlignment="1">
      <alignment horizontal="left" vertical="top"/>
      <protection/>
    </xf>
    <xf numFmtId="0" fontId="24" fillId="0" borderId="0" xfId="51" applyFont="1" applyAlignment="1">
      <alignment horizontal="center" vertical="top"/>
      <protection/>
    </xf>
    <xf numFmtId="0" fontId="22" fillId="0" borderId="0" xfId="51" applyFont="1" applyAlignment="1">
      <alignment horizontal="left"/>
      <protection/>
    </xf>
    <xf numFmtId="0" fontId="18" fillId="0" borderId="0" xfId="51" applyAlignment="1">
      <alignment horizontal="left"/>
      <protection/>
    </xf>
    <xf numFmtId="3" fontId="18" fillId="0" borderId="0" xfId="51" applyNumberFormat="1">
      <alignment/>
      <protection/>
    </xf>
    <xf numFmtId="164" fontId="18" fillId="0" borderId="0" xfId="51" applyNumberForma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2.00390625" style="4" customWidth="1"/>
    <col min="2" max="2" width="24.140625" style="4" customWidth="1"/>
    <col min="3" max="3" width="0.85546875" style="4" customWidth="1"/>
    <col min="4" max="5" width="7.57421875" style="4" customWidth="1"/>
    <col min="6" max="6" width="7.8515625" style="114" customWidth="1"/>
    <col min="7" max="7" width="6.8515625" style="115" customWidth="1"/>
    <col min="8" max="8" width="7.57421875" style="4" customWidth="1"/>
    <col min="9" max="9" width="7.8515625" style="114" customWidth="1"/>
    <col min="10" max="10" width="6.8515625" style="115" customWidth="1"/>
    <col min="11" max="11" width="7.8515625" style="114" customWidth="1"/>
    <col min="12" max="12" width="6.8515625" style="115" customWidth="1"/>
    <col min="13" max="13" width="7.57421875" style="4" customWidth="1"/>
    <col min="14" max="14" width="7.8515625" style="114" customWidth="1"/>
    <col min="15" max="15" width="6.8515625" style="115" customWidth="1"/>
    <col min="16" max="16" width="7.8515625" style="114" customWidth="1"/>
    <col min="17" max="17" width="6.8515625" style="115" customWidth="1"/>
    <col min="18" max="18" width="7.57421875" style="4" customWidth="1"/>
    <col min="19" max="19" width="7.8515625" style="114" customWidth="1"/>
    <col min="20" max="20" width="6.8515625" style="115" customWidth="1"/>
    <col min="21" max="21" width="7.8515625" style="114" customWidth="1"/>
    <col min="22" max="22" width="6.8515625" style="115" customWidth="1"/>
    <col min="23" max="23" width="7.57421875" style="4" customWidth="1"/>
    <col min="24" max="24" width="7.8515625" style="114" customWidth="1"/>
    <col min="25" max="25" width="6.8515625" style="115" customWidth="1"/>
    <col min="26" max="26" width="9.140625" style="114" customWidth="1"/>
    <col min="27" max="27" width="6.8515625" style="115" customWidth="1"/>
    <col min="28" max="28" width="7.57421875" style="4" customWidth="1"/>
    <col min="29" max="29" width="7.8515625" style="114" customWidth="1"/>
    <col min="30" max="30" width="6.8515625" style="115" customWidth="1"/>
    <col min="31" max="31" width="9.140625" style="114" customWidth="1"/>
    <col min="32" max="32" width="6.8515625" style="115" customWidth="1"/>
    <col min="33" max="33" width="7.57421875" style="4" customWidth="1"/>
    <col min="34" max="34" width="7.8515625" style="114" customWidth="1"/>
    <col min="35" max="35" width="6.8515625" style="115" customWidth="1"/>
    <col min="36" max="36" width="9.140625" style="114" customWidth="1"/>
    <col min="37" max="37" width="6.8515625" style="115" customWidth="1"/>
    <col min="38" max="16384" width="11.421875" style="4" customWidth="1"/>
  </cols>
  <sheetData>
    <row r="1" spans="1:37" ht="33.75" customHeight="1">
      <c r="A1" s="1"/>
      <c r="B1" s="1"/>
      <c r="C1" s="1"/>
      <c r="D1" s="2" t="s">
        <v>38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7.5" customHeight="1">
      <c r="A2" s="1"/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7.25" customHeight="1">
      <c r="A3" s="6"/>
      <c r="B3" s="3"/>
      <c r="C3" s="3"/>
      <c r="D3" s="7"/>
      <c r="E3" s="7"/>
      <c r="F3" s="8" t="s">
        <v>0</v>
      </c>
      <c r="G3" s="9"/>
      <c r="H3" s="7"/>
      <c r="I3" s="8" t="s">
        <v>0</v>
      </c>
      <c r="J3" s="9"/>
      <c r="K3" s="8" t="s">
        <v>0</v>
      </c>
      <c r="L3" s="9"/>
      <c r="M3" s="7"/>
      <c r="N3" s="8" t="s">
        <v>0</v>
      </c>
      <c r="O3" s="9"/>
      <c r="P3" s="8" t="s">
        <v>0</v>
      </c>
      <c r="Q3" s="9"/>
      <c r="R3" s="7"/>
      <c r="S3" s="8" t="s">
        <v>0</v>
      </c>
      <c r="T3" s="9"/>
      <c r="U3" s="8" t="s">
        <v>0</v>
      </c>
      <c r="V3" s="9"/>
      <c r="W3" s="7"/>
      <c r="X3" s="8" t="s">
        <v>0</v>
      </c>
      <c r="Y3" s="9"/>
      <c r="Z3" s="8" t="s">
        <v>0</v>
      </c>
      <c r="AA3" s="9"/>
      <c r="AB3" s="7"/>
      <c r="AC3" s="8" t="s">
        <v>0</v>
      </c>
      <c r="AD3" s="9"/>
      <c r="AE3" s="8" t="s">
        <v>0</v>
      </c>
      <c r="AF3" s="9"/>
      <c r="AG3" s="7"/>
      <c r="AH3" s="8" t="s">
        <v>0</v>
      </c>
      <c r="AI3" s="9"/>
      <c r="AJ3" s="8" t="s">
        <v>0</v>
      </c>
      <c r="AK3" s="9"/>
    </row>
    <row r="4" spans="1:37" s="15" customFormat="1" ht="13.5" customHeight="1">
      <c r="A4" s="10"/>
      <c r="B4" s="10"/>
      <c r="C4" s="11"/>
      <c r="D4" s="12">
        <v>2011</v>
      </c>
      <c r="E4" s="12">
        <v>2010</v>
      </c>
      <c r="F4" s="13" t="s">
        <v>25</v>
      </c>
      <c r="G4" s="14"/>
      <c r="H4" s="12">
        <v>2009</v>
      </c>
      <c r="I4" s="13" t="s">
        <v>26</v>
      </c>
      <c r="J4" s="14"/>
      <c r="K4" s="13" t="s">
        <v>27</v>
      </c>
      <c r="L4" s="14"/>
      <c r="M4" s="12">
        <v>2008</v>
      </c>
      <c r="N4" s="13" t="s">
        <v>28</v>
      </c>
      <c r="O4" s="14"/>
      <c r="P4" s="13" t="s">
        <v>29</v>
      </c>
      <c r="Q4" s="14"/>
      <c r="R4" s="12">
        <v>2007</v>
      </c>
      <c r="S4" s="13" t="s">
        <v>30</v>
      </c>
      <c r="T4" s="14"/>
      <c r="U4" s="13" t="s">
        <v>31</v>
      </c>
      <c r="V4" s="14"/>
      <c r="W4" s="12">
        <v>2006</v>
      </c>
      <c r="X4" s="13" t="s">
        <v>32</v>
      </c>
      <c r="Y4" s="14"/>
      <c r="Z4" s="13" t="s">
        <v>33</v>
      </c>
      <c r="AA4" s="14"/>
      <c r="AB4" s="12">
        <v>2005</v>
      </c>
      <c r="AC4" s="13" t="s">
        <v>34</v>
      </c>
      <c r="AD4" s="14"/>
      <c r="AE4" s="13" t="s">
        <v>35</v>
      </c>
      <c r="AF4" s="14"/>
      <c r="AG4" s="12">
        <v>2004</v>
      </c>
      <c r="AH4" s="13" t="s">
        <v>36</v>
      </c>
      <c r="AI4" s="14"/>
      <c r="AJ4" s="13" t="s">
        <v>37</v>
      </c>
      <c r="AK4" s="14"/>
    </row>
    <row r="5" spans="1:37" ht="13.5" customHeight="1">
      <c r="A5" s="15"/>
      <c r="B5" s="15"/>
      <c r="C5" s="11"/>
      <c r="D5" s="16" t="s">
        <v>1</v>
      </c>
      <c r="E5" s="16" t="s">
        <v>1</v>
      </c>
      <c r="F5" s="17" t="s">
        <v>2</v>
      </c>
      <c r="G5" s="18" t="s">
        <v>3</v>
      </c>
      <c r="H5" s="16" t="s">
        <v>1</v>
      </c>
      <c r="I5" s="17" t="s">
        <v>2</v>
      </c>
      <c r="J5" s="18" t="s">
        <v>3</v>
      </c>
      <c r="K5" s="17" t="s">
        <v>2</v>
      </c>
      <c r="L5" s="18" t="s">
        <v>3</v>
      </c>
      <c r="M5" s="16" t="s">
        <v>1</v>
      </c>
      <c r="N5" s="17" t="s">
        <v>2</v>
      </c>
      <c r="O5" s="18" t="s">
        <v>3</v>
      </c>
      <c r="P5" s="17" t="s">
        <v>2</v>
      </c>
      <c r="Q5" s="18" t="s">
        <v>3</v>
      </c>
      <c r="R5" s="16" t="s">
        <v>1</v>
      </c>
      <c r="S5" s="17" t="s">
        <v>2</v>
      </c>
      <c r="T5" s="18" t="s">
        <v>3</v>
      </c>
      <c r="U5" s="17" t="s">
        <v>2</v>
      </c>
      <c r="V5" s="18" t="s">
        <v>3</v>
      </c>
      <c r="W5" s="16" t="s">
        <v>1</v>
      </c>
      <c r="X5" s="17" t="s">
        <v>2</v>
      </c>
      <c r="Y5" s="18" t="s">
        <v>3</v>
      </c>
      <c r="Z5" s="17" t="s">
        <v>2</v>
      </c>
      <c r="AA5" s="18" t="s">
        <v>3</v>
      </c>
      <c r="AB5" s="16" t="s">
        <v>1</v>
      </c>
      <c r="AC5" s="17" t="s">
        <v>2</v>
      </c>
      <c r="AD5" s="18" t="s">
        <v>3</v>
      </c>
      <c r="AE5" s="17" t="s">
        <v>2</v>
      </c>
      <c r="AF5" s="18" t="s">
        <v>3</v>
      </c>
      <c r="AG5" s="16" t="s">
        <v>1</v>
      </c>
      <c r="AH5" s="17" t="s">
        <v>2</v>
      </c>
      <c r="AI5" s="18" t="s">
        <v>3</v>
      </c>
      <c r="AJ5" s="17" t="s">
        <v>2</v>
      </c>
      <c r="AK5" s="18" t="s">
        <v>3</v>
      </c>
    </row>
    <row r="6" spans="1:37" ht="13.5" customHeight="1">
      <c r="A6" s="19"/>
      <c r="B6" s="20" t="s">
        <v>4</v>
      </c>
      <c r="C6" s="21"/>
      <c r="D6" s="22">
        <v>21546</v>
      </c>
      <c r="E6" s="23">
        <v>21232</v>
      </c>
      <c r="F6" s="24">
        <f>IF(OR(E6=".",D6="."),".",D6-E6)</f>
        <v>314</v>
      </c>
      <c r="G6" s="25">
        <f>IF(OR(F6=".",E6=0),".",F6*100/E6)</f>
        <v>1.4788997739261491</v>
      </c>
      <c r="H6" s="26">
        <v>21314</v>
      </c>
      <c r="I6" s="27">
        <f>IF(OR(H6=".",E6="."),".",E6-H6)</f>
        <v>-82</v>
      </c>
      <c r="J6" s="28">
        <f>IF(OR(I6=".",H6=0),".",I6*100/H6)</f>
        <v>-0.3847236558130806</v>
      </c>
      <c r="K6" s="27">
        <f>IF(OR(H6=".",D6="."),".",D6-H6)</f>
        <v>232</v>
      </c>
      <c r="L6" s="29">
        <f>IF(OR(K6=".",H6=0),".",K6*100/H6)</f>
        <v>1.0884864408370085</v>
      </c>
      <c r="M6" s="30">
        <v>22044</v>
      </c>
      <c r="N6" s="24">
        <f>IF(OR(M6=".",H6="."),".",H6-M6)</f>
        <v>-730</v>
      </c>
      <c r="O6" s="31">
        <f>IF(OR(N6=".",M6=0),".",N6*100/M6)</f>
        <v>-3.3115587007802576</v>
      </c>
      <c r="P6" s="24">
        <f>IF(OR(M6=".",D6="."),".",D6-M6)</f>
        <v>-498</v>
      </c>
      <c r="Q6" s="32">
        <f>IF(OR(P6=".",M6=0),".",P6*100/M6)</f>
        <v>-2.2591181273816003</v>
      </c>
      <c r="R6" s="26">
        <v>21859</v>
      </c>
      <c r="S6" s="27">
        <f>IF(OR(R6=".",M6="."),".",M6-R6)</f>
        <v>185</v>
      </c>
      <c r="T6" s="28">
        <f>IF(OR(S6=".",R6=0),".",S6*100/R6)</f>
        <v>0.8463333180840844</v>
      </c>
      <c r="U6" s="27">
        <f>IF(OR(R6=".",D6="."),".",D6-R6)</f>
        <v>-313</v>
      </c>
      <c r="V6" s="29">
        <f>IF(OR(U6=".",R6=0),".",U6*100/R6)</f>
        <v>-1.4319044787044237</v>
      </c>
      <c r="W6" s="30">
        <v>20339</v>
      </c>
      <c r="X6" s="24">
        <f>IF(OR(W6=".",R6="."),".",R6-W6)</f>
        <v>1520</v>
      </c>
      <c r="Y6" s="31">
        <f>IF(OR(X6=".",W6=0),".",X6*100/W6)</f>
        <v>7.473327105560745</v>
      </c>
      <c r="Z6" s="24">
        <f>IF(OR(W6=".",D6="."),".",D6-W6)</f>
        <v>1207</v>
      </c>
      <c r="AA6" s="32">
        <f>IF(OR(Z6=".",W6=0),".",Z6*100/W6)</f>
        <v>5.934411721323565</v>
      </c>
      <c r="AB6" s="26">
        <v>19034</v>
      </c>
      <c r="AC6" s="27">
        <f>IF(OR(AB6=".",W6="."),".",W6-AB6)</f>
        <v>1305</v>
      </c>
      <c r="AD6" s="28">
        <f>IF(OR(AC6=".",AB6=0),".",AC6*100/AB6)</f>
        <v>6.856152148786382</v>
      </c>
      <c r="AE6" s="27">
        <f>IF(OR(AB6=".",D6="."),".",D6-AB6)</f>
        <v>2512</v>
      </c>
      <c r="AF6" s="29">
        <f>IF(OR(AE6=".",AB6=0),".",AE6*100/AB6)</f>
        <v>13.197436166859305</v>
      </c>
      <c r="AG6" s="30">
        <v>19314</v>
      </c>
      <c r="AH6" s="24">
        <f>IF(OR(AG6=".",AB6="."),".",AB6-AG6)</f>
        <v>-280</v>
      </c>
      <c r="AI6" s="31">
        <f>IF(OR(AH6=".",AG6=0),".",AH6*100/AG6)</f>
        <v>-1.4497255876566222</v>
      </c>
      <c r="AJ6" s="24">
        <f>IF(OR(AG6=".",D6="."),".",D6-AG6)</f>
        <v>2232</v>
      </c>
      <c r="AK6" s="32">
        <f>IF(OR(AJ6=".",AG6=0),".",AJ6*100/AG6)</f>
        <v>11.556383970177073</v>
      </c>
    </row>
    <row r="7" spans="1:37" ht="13.5" customHeight="1">
      <c r="A7" s="33"/>
      <c r="B7" s="34" t="s">
        <v>5</v>
      </c>
      <c r="C7" s="35"/>
      <c r="D7" s="22">
        <v>14916</v>
      </c>
      <c r="E7" s="23">
        <v>14382</v>
      </c>
      <c r="F7" s="24">
        <f aca="true" t="shared" si="0" ref="F7:F28">IF(OR(E7=".",D7="."),".",D7-E7)</f>
        <v>534</v>
      </c>
      <c r="G7" s="25">
        <f aca="true" t="shared" si="1" ref="G7:G28">IF(OR(F7=".",E7=0),".",F7*100/E7)</f>
        <v>3.712974551522737</v>
      </c>
      <c r="H7" s="26">
        <v>13496</v>
      </c>
      <c r="I7" s="27">
        <f aca="true" t="shared" si="2" ref="I7:I28">IF(OR(H7=".",E7="."),".",E7-H7)</f>
        <v>886</v>
      </c>
      <c r="J7" s="28">
        <f aca="true" t="shared" si="3" ref="J7:J28">IF(OR(I7=".",H7=0),".",I7*100/H7)</f>
        <v>6.564908120924718</v>
      </c>
      <c r="K7" s="27">
        <f aca="true" t="shared" si="4" ref="K7:K28">IF(OR(H7=".",D7="."),".",D7-H7)</f>
        <v>1420</v>
      </c>
      <c r="L7" s="29">
        <f aca="true" t="shared" si="5" ref="L7:L28">IF(OR(K7=".",H7=0),".",K7*100/H7)</f>
        <v>10.52163604030824</v>
      </c>
      <c r="M7" s="30">
        <v>14862</v>
      </c>
      <c r="N7" s="24">
        <f aca="true" t="shared" si="6" ref="N7:N28">IF(OR(M7=".",H7="."),".",H7-M7)</f>
        <v>-1366</v>
      </c>
      <c r="O7" s="31">
        <f aca="true" t="shared" si="7" ref="O7:O28">IF(OR(N7=".",M7=0),".",N7*100/M7)</f>
        <v>-9.191225945364016</v>
      </c>
      <c r="P7" s="24">
        <f aca="true" t="shared" si="8" ref="P7:P28">IF(OR(M7=".",D7="."),".",D7-M7)</f>
        <v>54</v>
      </c>
      <c r="Q7" s="32">
        <f aca="true" t="shared" si="9" ref="Q7:Q28">IF(OR(P7=".",M7=0),".",P7*100/M7)</f>
        <v>0.3633427533306419</v>
      </c>
      <c r="R7" s="26">
        <v>14233</v>
      </c>
      <c r="S7" s="27">
        <f aca="true" t="shared" si="10" ref="S7:S15">IF(OR(R7=".",M7="."),".",M7-R7)</f>
        <v>629</v>
      </c>
      <c r="T7" s="28">
        <f aca="true" t="shared" si="11" ref="T7:T15">IF(OR(S7=".",R7=0),".",S7*100/R7)</f>
        <v>4.419307243729361</v>
      </c>
      <c r="U7" s="27">
        <f aca="true" t="shared" si="12" ref="U7:U15">IF(OR(R7=".",D7="."),".",D7-R7)</f>
        <v>683</v>
      </c>
      <c r="V7" s="29">
        <f aca="true" t="shared" si="13" ref="V7:V28">IF(OR(U7=".",R7=0),".",U7*100/R7)</f>
        <v>4.79870722967751</v>
      </c>
      <c r="W7" s="30">
        <v>13210</v>
      </c>
      <c r="X7" s="24">
        <f aca="true" t="shared" si="14" ref="X7:X15">IF(OR(W7=".",R7="."),".",R7-W7)</f>
        <v>1023</v>
      </c>
      <c r="Y7" s="31">
        <f aca="true" t="shared" si="15" ref="Y7:Y15">IF(OR(X7=".",W7=0),".",X7*100/W7)</f>
        <v>7.744133232399697</v>
      </c>
      <c r="Z7" s="24">
        <f aca="true" t="shared" si="16" ref="Z7:Z28">IF(OR(W7=".",D7="."),".",D7-W7)</f>
        <v>1706</v>
      </c>
      <c r="AA7" s="32">
        <f aca="true" t="shared" si="17" ref="AA7:AA28">IF(OR(Z7=".",W7=0),".",Z7*100/W7)</f>
        <v>12.91445874337623</v>
      </c>
      <c r="AB7" s="26">
        <v>12406</v>
      </c>
      <c r="AC7" s="27">
        <f aca="true" t="shared" si="18" ref="AC7:AC15">IF(OR(AB7=".",W7="."),".",W7-AB7)</f>
        <v>804</v>
      </c>
      <c r="AD7" s="28">
        <f aca="true" t="shared" si="19" ref="AD7:AD15">IF(OR(AC7=".",AB7=0),".",AC7*100/AB7)</f>
        <v>6.480735128163792</v>
      </c>
      <c r="AE7" s="27">
        <f aca="true" t="shared" si="20" ref="AE7:AE28">IF(OR(AB7=".",D7="."),".",D7-AB7)</f>
        <v>2510</v>
      </c>
      <c r="AF7" s="29">
        <f aca="true" t="shared" si="21" ref="AF7:AF15">IF(OR(AE7=".",AB7=0),".",AE7*100/AB7)</f>
        <v>20.232145735934225</v>
      </c>
      <c r="AG7" s="30">
        <v>12470</v>
      </c>
      <c r="AH7" s="24">
        <f aca="true" t="shared" si="22" ref="AH7:AH15">IF(OR(AG7=".",AB7="."),".",AB7-AG7)</f>
        <v>-64</v>
      </c>
      <c r="AI7" s="31">
        <f aca="true" t="shared" si="23" ref="AI7:AI15">IF(OR(AH7=".",AG7=0),".",AH7*100/AG7)</f>
        <v>-0.5132317562149158</v>
      </c>
      <c r="AJ7" s="24">
        <f aca="true" t="shared" si="24" ref="AJ7:AJ28">IF(OR(AG7=".",D7="."),".",D7-AG7)</f>
        <v>2446</v>
      </c>
      <c r="AK7" s="32">
        <f aca="true" t="shared" si="25" ref="AK7:AK15">IF(OR(AJ7=".",AG7=0),".",AJ7*100/AG7)</f>
        <v>19.615076182838813</v>
      </c>
    </row>
    <row r="8" spans="1:37" ht="13.5" customHeight="1">
      <c r="A8" s="33"/>
      <c r="B8" s="34" t="s">
        <v>6</v>
      </c>
      <c r="C8" s="35"/>
      <c r="D8" s="22">
        <v>60847</v>
      </c>
      <c r="E8" s="23">
        <v>58318</v>
      </c>
      <c r="F8" s="24">
        <f t="shared" si="0"/>
        <v>2529</v>
      </c>
      <c r="G8" s="25">
        <f t="shared" si="1"/>
        <v>4.33656846942625</v>
      </c>
      <c r="H8" s="26">
        <v>57395</v>
      </c>
      <c r="I8" s="27">
        <f t="shared" si="2"/>
        <v>923</v>
      </c>
      <c r="J8" s="28">
        <f t="shared" si="3"/>
        <v>1.608154020385051</v>
      </c>
      <c r="K8" s="27">
        <f t="shared" si="4"/>
        <v>3452</v>
      </c>
      <c r="L8" s="29">
        <f t="shared" si="5"/>
        <v>6.014461189999129</v>
      </c>
      <c r="M8" s="30">
        <v>59880</v>
      </c>
      <c r="N8" s="24">
        <f t="shared" si="6"/>
        <v>-2485</v>
      </c>
      <c r="O8" s="31">
        <f t="shared" si="7"/>
        <v>-4.149966599866399</v>
      </c>
      <c r="P8" s="24">
        <f t="shared" si="8"/>
        <v>967</v>
      </c>
      <c r="Q8" s="32">
        <f t="shared" si="9"/>
        <v>1.6148964595858384</v>
      </c>
      <c r="R8" s="26">
        <v>58810</v>
      </c>
      <c r="S8" s="27">
        <f t="shared" si="10"/>
        <v>1070</v>
      </c>
      <c r="T8" s="28">
        <f t="shared" si="11"/>
        <v>1.8194184662472368</v>
      </c>
      <c r="U8" s="27">
        <f t="shared" si="12"/>
        <v>2037</v>
      </c>
      <c r="V8" s="29">
        <f t="shared" si="13"/>
        <v>3.463696650229553</v>
      </c>
      <c r="W8" s="30">
        <v>54277</v>
      </c>
      <c r="X8" s="24">
        <f t="shared" si="14"/>
        <v>4533</v>
      </c>
      <c r="Y8" s="31">
        <f t="shared" si="15"/>
        <v>8.351603810085303</v>
      </c>
      <c r="Z8" s="24">
        <f t="shared" si="16"/>
        <v>6570</v>
      </c>
      <c r="AA8" s="32">
        <f t="shared" si="17"/>
        <v>12.104574681725225</v>
      </c>
      <c r="AB8" s="26">
        <v>51530</v>
      </c>
      <c r="AC8" s="27">
        <f t="shared" si="18"/>
        <v>2747</v>
      </c>
      <c r="AD8" s="28">
        <f t="shared" si="19"/>
        <v>5.3308752183194255</v>
      </c>
      <c r="AE8" s="27">
        <f t="shared" si="20"/>
        <v>9317</v>
      </c>
      <c r="AF8" s="29">
        <f t="shared" si="21"/>
        <v>18.08072967203571</v>
      </c>
      <c r="AG8" s="30">
        <v>53826</v>
      </c>
      <c r="AH8" s="24">
        <f t="shared" si="22"/>
        <v>-2296</v>
      </c>
      <c r="AI8" s="31">
        <f t="shared" si="23"/>
        <v>-4.265596551852265</v>
      </c>
      <c r="AJ8" s="24">
        <f t="shared" si="24"/>
        <v>7021</v>
      </c>
      <c r="AK8" s="32">
        <f t="shared" si="25"/>
        <v>13.043882138743358</v>
      </c>
    </row>
    <row r="9" spans="1:37" ht="13.5" customHeight="1">
      <c r="A9" s="33"/>
      <c r="B9" s="34" t="s">
        <v>7</v>
      </c>
      <c r="C9" s="35"/>
      <c r="D9" s="22">
        <v>6475</v>
      </c>
      <c r="E9" s="23">
        <v>5980</v>
      </c>
      <c r="F9" s="24">
        <f t="shared" si="0"/>
        <v>495</v>
      </c>
      <c r="G9" s="25">
        <f t="shared" si="1"/>
        <v>8.277591973244148</v>
      </c>
      <c r="H9" s="26">
        <v>6133</v>
      </c>
      <c r="I9" s="27">
        <f t="shared" si="2"/>
        <v>-153</v>
      </c>
      <c r="J9" s="28">
        <f t="shared" si="3"/>
        <v>-2.494700798956465</v>
      </c>
      <c r="K9" s="27">
        <f t="shared" si="4"/>
        <v>342</v>
      </c>
      <c r="L9" s="29">
        <f t="shared" si="5"/>
        <v>5.576390021196804</v>
      </c>
      <c r="M9" s="30">
        <v>6489</v>
      </c>
      <c r="N9" s="24">
        <f t="shared" si="6"/>
        <v>-356</v>
      </c>
      <c r="O9" s="31">
        <f t="shared" si="7"/>
        <v>-5.486207427955001</v>
      </c>
      <c r="P9" s="24">
        <f t="shared" si="8"/>
        <v>-14</v>
      </c>
      <c r="Q9" s="32">
        <f t="shared" si="9"/>
        <v>-0.21574973031283712</v>
      </c>
      <c r="R9" s="26">
        <v>6292</v>
      </c>
      <c r="S9" s="27">
        <f t="shared" si="10"/>
        <v>197</v>
      </c>
      <c r="T9" s="28">
        <f t="shared" si="11"/>
        <v>3.1309599491417672</v>
      </c>
      <c r="U9" s="27">
        <f t="shared" si="12"/>
        <v>183</v>
      </c>
      <c r="V9" s="29">
        <f t="shared" si="13"/>
        <v>2.908455181182454</v>
      </c>
      <c r="W9" s="30">
        <v>5900</v>
      </c>
      <c r="X9" s="24">
        <f t="shared" si="14"/>
        <v>392</v>
      </c>
      <c r="Y9" s="31">
        <f t="shared" si="15"/>
        <v>6.6440677966101696</v>
      </c>
      <c r="Z9" s="24">
        <f t="shared" si="16"/>
        <v>575</v>
      </c>
      <c r="AA9" s="32">
        <f t="shared" si="17"/>
        <v>9.745762711864407</v>
      </c>
      <c r="AB9" s="26">
        <v>5644</v>
      </c>
      <c r="AC9" s="27">
        <f t="shared" si="18"/>
        <v>256</v>
      </c>
      <c r="AD9" s="28">
        <f t="shared" si="19"/>
        <v>4.5357902197023385</v>
      </c>
      <c r="AE9" s="27">
        <f t="shared" si="20"/>
        <v>831</v>
      </c>
      <c r="AF9" s="29">
        <f t="shared" si="21"/>
        <v>14.723600283486888</v>
      </c>
      <c r="AG9" s="30">
        <v>5758</v>
      </c>
      <c r="AH9" s="24">
        <f t="shared" si="22"/>
        <v>-114</v>
      </c>
      <c r="AI9" s="31">
        <f t="shared" si="23"/>
        <v>-1.9798541160125043</v>
      </c>
      <c r="AJ9" s="24">
        <f t="shared" si="24"/>
        <v>717</v>
      </c>
      <c r="AK9" s="32">
        <f t="shared" si="25"/>
        <v>12.45224036123654</v>
      </c>
    </row>
    <row r="10" spans="1:37" ht="13.5" customHeight="1">
      <c r="A10" s="33"/>
      <c r="B10" s="34" t="s">
        <v>8</v>
      </c>
      <c r="C10" s="35"/>
      <c r="D10" s="22">
        <v>126553</v>
      </c>
      <c r="E10" s="23">
        <v>122310</v>
      </c>
      <c r="F10" s="24">
        <f t="shared" si="0"/>
        <v>4243</v>
      </c>
      <c r="G10" s="25">
        <f t="shared" si="1"/>
        <v>3.4690540430054777</v>
      </c>
      <c r="H10" s="26">
        <v>121504</v>
      </c>
      <c r="I10" s="27">
        <f t="shared" si="2"/>
        <v>806</v>
      </c>
      <c r="J10" s="28">
        <f t="shared" si="3"/>
        <v>0.6633526468264419</v>
      </c>
      <c r="K10" s="27">
        <f t="shared" si="4"/>
        <v>5049</v>
      </c>
      <c r="L10" s="29">
        <f t="shared" si="5"/>
        <v>4.155418751646036</v>
      </c>
      <c r="M10" s="30">
        <v>131902</v>
      </c>
      <c r="N10" s="24">
        <f t="shared" si="6"/>
        <v>-10398</v>
      </c>
      <c r="O10" s="31">
        <f t="shared" si="7"/>
        <v>-7.883125350639111</v>
      </c>
      <c r="P10" s="24">
        <f t="shared" si="8"/>
        <v>-5349</v>
      </c>
      <c r="Q10" s="32">
        <f t="shared" si="9"/>
        <v>-4.055283468029295</v>
      </c>
      <c r="R10" s="26">
        <v>132032</v>
      </c>
      <c r="S10" s="27">
        <f t="shared" si="10"/>
        <v>-130</v>
      </c>
      <c r="T10" s="28">
        <f t="shared" si="11"/>
        <v>-0.09846097915656811</v>
      </c>
      <c r="U10" s="27">
        <f t="shared" si="12"/>
        <v>-5479</v>
      </c>
      <c r="V10" s="29">
        <f t="shared" si="13"/>
        <v>-4.149751575375666</v>
      </c>
      <c r="W10" s="30">
        <v>115671</v>
      </c>
      <c r="X10" s="24">
        <f t="shared" si="14"/>
        <v>16361</v>
      </c>
      <c r="Y10" s="31">
        <f t="shared" si="15"/>
        <v>14.144426865852289</v>
      </c>
      <c r="Z10" s="24">
        <f t="shared" si="16"/>
        <v>10882</v>
      </c>
      <c r="AA10" s="32">
        <f t="shared" si="17"/>
        <v>9.407716713783056</v>
      </c>
      <c r="AB10" s="26">
        <v>111190</v>
      </c>
      <c r="AC10" s="27">
        <f t="shared" si="18"/>
        <v>4481</v>
      </c>
      <c r="AD10" s="28">
        <f t="shared" si="19"/>
        <v>4.030038672542495</v>
      </c>
      <c r="AE10" s="27">
        <f t="shared" si="20"/>
        <v>15363</v>
      </c>
      <c r="AF10" s="29">
        <f t="shared" si="21"/>
        <v>13.816890008094253</v>
      </c>
      <c r="AG10" s="30">
        <v>115987</v>
      </c>
      <c r="AH10" s="24">
        <f t="shared" si="22"/>
        <v>-4797</v>
      </c>
      <c r="AI10" s="31">
        <f t="shared" si="23"/>
        <v>-4.135808323346582</v>
      </c>
      <c r="AJ10" s="24">
        <f t="shared" si="24"/>
        <v>10566</v>
      </c>
      <c r="AK10" s="32">
        <f t="shared" si="25"/>
        <v>9.109641597765266</v>
      </c>
    </row>
    <row r="11" spans="1:37" ht="13.5" customHeight="1">
      <c r="A11" s="33"/>
      <c r="B11" s="34" t="s">
        <v>9</v>
      </c>
      <c r="C11" s="35"/>
      <c r="D11" s="22">
        <v>41166</v>
      </c>
      <c r="E11" s="23">
        <v>40234</v>
      </c>
      <c r="F11" s="24">
        <f t="shared" si="0"/>
        <v>932</v>
      </c>
      <c r="G11" s="25">
        <f t="shared" si="1"/>
        <v>2.316448774668191</v>
      </c>
      <c r="H11" s="26">
        <v>39453</v>
      </c>
      <c r="I11" s="27">
        <f t="shared" si="2"/>
        <v>781</v>
      </c>
      <c r="J11" s="28">
        <f t="shared" si="3"/>
        <v>1.979570628342585</v>
      </c>
      <c r="K11" s="27">
        <f t="shared" si="4"/>
        <v>1713</v>
      </c>
      <c r="L11" s="29">
        <f t="shared" si="5"/>
        <v>4.341875142574709</v>
      </c>
      <c r="M11" s="30">
        <v>42667</v>
      </c>
      <c r="N11" s="24">
        <f t="shared" si="6"/>
        <v>-3214</v>
      </c>
      <c r="O11" s="31">
        <f t="shared" si="7"/>
        <v>-7.532753650362107</v>
      </c>
      <c r="P11" s="24">
        <f t="shared" si="8"/>
        <v>-1501</v>
      </c>
      <c r="Q11" s="32">
        <f t="shared" si="9"/>
        <v>-3.517941266083859</v>
      </c>
      <c r="R11" s="26">
        <v>43378</v>
      </c>
      <c r="S11" s="27">
        <f t="shared" si="10"/>
        <v>-711</v>
      </c>
      <c r="T11" s="28">
        <f t="shared" si="11"/>
        <v>-1.6390797178293144</v>
      </c>
      <c r="U11" s="27">
        <f t="shared" si="12"/>
        <v>-2212</v>
      </c>
      <c r="V11" s="29">
        <f t="shared" si="13"/>
        <v>-5.0993591221356445</v>
      </c>
      <c r="W11" s="30">
        <v>39426</v>
      </c>
      <c r="X11" s="24">
        <f t="shared" si="14"/>
        <v>3952</v>
      </c>
      <c r="Y11" s="31">
        <f t="shared" si="15"/>
        <v>10.023842134631968</v>
      </c>
      <c r="Z11" s="24">
        <f t="shared" si="16"/>
        <v>1740</v>
      </c>
      <c r="AA11" s="32">
        <f t="shared" si="17"/>
        <v>4.413331304215492</v>
      </c>
      <c r="AB11" s="26">
        <v>37662</v>
      </c>
      <c r="AC11" s="27">
        <f t="shared" si="18"/>
        <v>1764</v>
      </c>
      <c r="AD11" s="28">
        <f t="shared" si="19"/>
        <v>4.68376613031703</v>
      </c>
      <c r="AE11" s="27">
        <f t="shared" si="20"/>
        <v>3504</v>
      </c>
      <c r="AF11" s="29">
        <f t="shared" si="21"/>
        <v>9.303807551378046</v>
      </c>
      <c r="AG11" s="30">
        <v>38727</v>
      </c>
      <c r="AH11" s="24">
        <f t="shared" si="22"/>
        <v>-1065</v>
      </c>
      <c r="AI11" s="31">
        <f t="shared" si="23"/>
        <v>-2.7500193663335657</v>
      </c>
      <c r="AJ11" s="24">
        <f t="shared" si="24"/>
        <v>2439</v>
      </c>
      <c r="AK11" s="32">
        <f t="shared" si="25"/>
        <v>6.29793167557518</v>
      </c>
    </row>
    <row r="12" spans="1:37" ht="13.5" customHeight="1">
      <c r="A12" s="33"/>
      <c r="B12" s="34" t="s">
        <v>10</v>
      </c>
      <c r="C12" s="35"/>
      <c r="D12" s="22">
        <v>28970</v>
      </c>
      <c r="E12" s="23">
        <v>28493</v>
      </c>
      <c r="F12" s="24">
        <f t="shared" si="0"/>
        <v>477</v>
      </c>
      <c r="G12" s="25">
        <f t="shared" si="1"/>
        <v>1.67409539185063</v>
      </c>
      <c r="H12" s="26">
        <v>28851</v>
      </c>
      <c r="I12" s="27">
        <f t="shared" si="2"/>
        <v>-358</v>
      </c>
      <c r="J12" s="28">
        <f t="shared" si="3"/>
        <v>-1.2408582024886485</v>
      </c>
      <c r="K12" s="27">
        <f t="shared" si="4"/>
        <v>119</v>
      </c>
      <c r="L12" s="29">
        <f t="shared" si="5"/>
        <v>0.41246403937471837</v>
      </c>
      <c r="M12" s="30">
        <v>30697</v>
      </c>
      <c r="N12" s="24">
        <f t="shared" si="6"/>
        <v>-1846</v>
      </c>
      <c r="O12" s="31">
        <f t="shared" si="7"/>
        <v>-6.013616965827279</v>
      </c>
      <c r="P12" s="24">
        <f t="shared" si="8"/>
        <v>-1727</v>
      </c>
      <c r="Q12" s="32">
        <f t="shared" si="9"/>
        <v>-5.625956933902335</v>
      </c>
      <c r="R12" s="26">
        <v>31844</v>
      </c>
      <c r="S12" s="27">
        <f t="shared" si="10"/>
        <v>-1147</v>
      </c>
      <c r="T12" s="28">
        <f t="shared" si="11"/>
        <v>-3.601934430347946</v>
      </c>
      <c r="U12" s="27">
        <f t="shared" si="12"/>
        <v>-2874</v>
      </c>
      <c r="V12" s="29">
        <f t="shared" si="13"/>
        <v>-9.025248084411507</v>
      </c>
      <c r="W12" s="30">
        <v>28037</v>
      </c>
      <c r="X12" s="24">
        <f t="shared" si="14"/>
        <v>3807</v>
      </c>
      <c r="Y12" s="31">
        <f t="shared" si="15"/>
        <v>13.57848557263616</v>
      </c>
      <c r="Z12" s="24">
        <f t="shared" si="16"/>
        <v>933</v>
      </c>
      <c r="AA12" s="32">
        <f t="shared" si="17"/>
        <v>3.3277454791882155</v>
      </c>
      <c r="AB12" s="26">
        <v>26445</v>
      </c>
      <c r="AC12" s="27">
        <f t="shared" si="18"/>
        <v>1592</v>
      </c>
      <c r="AD12" s="28">
        <f t="shared" si="19"/>
        <v>6.020041595764795</v>
      </c>
      <c r="AE12" s="27">
        <f t="shared" si="20"/>
        <v>2525</v>
      </c>
      <c r="AF12" s="29">
        <f t="shared" si="21"/>
        <v>9.548118737001323</v>
      </c>
      <c r="AG12" s="30">
        <v>27920</v>
      </c>
      <c r="AH12" s="24">
        <f t="shared" si="22"/>
        <v>-1475</v>
      </c>
      <c r="AI12" s="31">
        <f t="shared" si="23"/>
        <v>-5.282951289398281</v>
      </c>
      <c r="AJ12" s="24">
        <f t="shared" si="24"/>
        <v>1050</v>
      </c>
      <c r="AK12" s="32">
        <f t="shared" si="25"/>
        <v>3.7607449856733526</v>
      </c>
    </row>
    <row r="13" spans="1:37" ht="13.5" customHeight="1">
      <c r="A13" s="36"/>
      <c r="B13" s="34" t="s">
        <v>11</v>
      </c>
      <c r="C13" s="35"/>
      <c r="D13" s="22">
        <v>78813</v>
      </c>
      <c r="E13" s="23">
        <v>74549</v>
      </c>
      <c r="F13" s="24">
        <f t="shared" si="0"/>
        <v>4264</v>
      </c>
      <c r="G13" s="25">
        <f t="shared" si="1"/>
        <v>5.719727964157802</v>
      </c>
      <c r="H13" s="26">
        <v>74810</v>
      </c>
      <c r="I13" s="27">
        <f t="shared" si="2"/>
        <v>-261</v>
      </c>
      <c r="J13" s="28">
        <f t="shared" si="3"/>
        <v>-0.3488838390589493</v>
      </c>
      <c r="K13" s="27">
        <f t="shared" si="4"/>
        <v>4003</v>
      </c>
      <c r="L13" s="29">
        <f t="shared" si="5"/>
        <v>5.350888918593771</v>
      </c>
      <c r="M13" s="30">
        <v>82185</v>
      </c>
      <c r="N13" s="24">
        <f t="shared" si="6"/>
        <v>-7375</v>
      </c>
      <c r="O13" s="31">
        <f t="shared" si="7"/>
        <v>-8.97365699336862</v>
      </c>
      <c r="P13" s="24">
        <f t="shared" si="8"/>
        <v>-3372</v>
      </c>
      <c r="Q13" s="32">
        <f t="shared" si="9"/>
        <v>-4.102938492425625</v>
      </c>
      <c r="R13" s="26">
        <v>81216</v>
      </c>
      <c r="S13" s="27">
        <f t="shared" si="10"/>
        <v>969</v>
      </c>
      <c r="T13" s="28">
        <f t="shared" si="11"/>
        <v>1.1931146572104019</v>
      </c>
      <c r="U13" s="27">
        <f t="shared" si="12"/>
        <v>-2403</v>
      </c>
      <c r="V13" s="29">
        <f t="shared" si="13"/>
        <v>-2.958776595744681</v>
      </c>
      <c r="W13" s="30">
        <v>73991</v>
      </c>
      <c r="X13" s="24">
        <f t="shared" si="14"/>
        <v>7225</v>
      </c>
      <c r="Y13" s="31">
        <f t="shared" si="15"/>
        <v>9.764701112297441</v>
      </c>
      <c r="Z13" s="24">
        <f t="shared" si="16"/>
        <v>4822</v>
      </c>
      <c r="AA13" s="32">
        <f t="shared" si="17"/>
        <v>6.517008825397683</v>
      </c>
      <c r="AB13" s="26">
        <v>71854</v>
      </c>
      <c r="AC13" s="27">
        <f t="shared" si="18"/>
        <v>2137</v>
      </c>
      <c r="AD13" s="28">
        <f t="shared" si="19"/>
        <v>2.9740863417485457</v>
      </c>
      <c r="AE13" s="27">
        <f t="shared" si="20"/>
        <v>6959</v>
      </c>
      <c r="AF13" s="29">
        <f t="shared" si="21"/>
        <v>9.684916636512929</v>
      </c>
      <c r="AG13" s="30">
        <v>73277</v>
      </c>
      <c r="AH13" s="24">
        <f t="shared" si="22"/>
        <v>-1423</v>
      </c>
      <c r="AI13" s="31">
        <f t="shared" si="23"/>
        <v>-1.9419463133043111</v>
      </c>
      <c r="AJ13" s="24">
        <f t="shared" si="24"/>
        <v>5536</v>
      </c>
      <c r="AK13" s="32">
        <f t="shared" si="25"/>
        <v>7.554894441639259</v>
      </c>
    </row>
    <row r="14" spans="1:37" ht="13.5" customHeight="1">
      <c r="A14" s="36"/>
      <c r="B14" s="34" t="s">
        <v>12</v>
      </c>
      <c r="C14" s="35"/>
      <c r="D14" s="22">
        <v>97746</v>
      </c>
      <c r="E14" s="23">
        <v>94326</v>
      </c>
      <c r="F14" s="24">
        <f t="shared" si="0"/>
        <v>3420</v>
      </c>
      <c r="G14" s="25">
        <f t="shared" si="1"/>
        <v>3.625723554481267</v>
      </c>
      <c r="H14" s="26">
        <v>93564</v>
      </c>
      <c r="I14" s="27">
        <f t="shared" si="2"/>
        <v>762</v>
      </c>
      <c r="J14" s="28">
        <f t="shared" si="3"/>
        <v>0.814415800949083</v>
      </c>
      <c r="K14" s="27">
        <f t="shared" si="4"/>
        <v>4182</v>
      </c>
      <c r="L14" s="29">
        <f t="shared" si="5"/>
        <v>4.469667820956778</v>
      </c>
      <c r="M14" s="30">
        <v>102987</v>
      </c>
      <c r="N14" s="24">
        <f t="shared" si="6"/>
        <v>-9423</v>
      </c>
      <c r="O14" s="31">
        <f t="shared" si="7"/>
        <v>-9.149698505636634</v>
      </c>
      <c r="P14" s="24">
        <f t="shared" si="8"/>
        <v>-5241</v>
      </c>
      <c r="Q14" s="32">
        <f t="shared" si="9"/>
        <v>-5.08899181450086</v>
      </c>
      <c r="R14" s="26">
        <v>102204</v>
      </c>
      <c r="S14" s="27">
        <f t="shared" si="10"/>
        <v>783</v>
      </c>
      <c r="T14" s="28">
        <f t="shared" si="11"/>
        <v>0.766114829165199</v>
      </c>
      <c r="U14" s="27">
        <f t="shared" si="12"/>
        <v>-4458</v>
      </c>
      <c r="V14" s="29">
        <f t="shared" si="13"/>
        <v>-4.361864506281554</v>
      </c>
      <c r="W14" s="30">
        <v>93005</v>
      </c>
      <c r="X14" s="24">
        <f t="shared" si="14"/>
        <v>9199</v>
      </c>
      <c r="Y14" s="31">
        <f t="shared" si="15"/>
        <v>9.890866082468685</v>
      </c>
      <c r="Z14" s="24">
        <f t="shared" si="16"/>
        <v>4741</v>
      </c>
      <c r="AA14" s="32">
        <f t="shared" si="17"/>
        <v>5.097575399172087</v>
      </c>
      <c r="AB14" s="26">
        <v>90220</v>
      </c>
      <c r="AC14" s="27">
        <f t="shared" si="18"/>
        <v>2785</v>
      </c>
      <c r="AD14" s="28">
        <f t="shared" si="19"/>
        <v>3.0868986920860118</v>
      </c>
      <c r="AE14" s="27">
        <f t="shared" si="20"/>
        <v>7526</v>
      </c>
      <c r="AF14" s="29">
        <f t="shared" si="21"/>
        <v>8.34183107958324</v>
      </c>
      <c r="AG14" s="30">
        <v>93396</v>
      </c>
      <c r="AH14" s="24">
        <f t="shared" si="22"/>
        <v>-3176</v>
      </c>
      <c r="AI14" s="31">
        <f t="shared" si="23"/>
        <v>-3.400573900381173</v>
      </c>
      <c r="AJ14" s="24">
        <f t="shared" si="24"/>
        <v>4350</v>
      </c>
      <c r="AK14" s="32">
        <f t="shared" si="25"/>
        <v>4.657587048695875</v>
      </c>
    </row>
    <row r="15" spans="1:37" ht="13.5" customHeight="1">
      <c r="A15" s="37"/>
      <c r="B15" s="38" t="s">
        <v>13</v>
      </c>
      <c r="C15" s="39"/>
      <c r="D15" s="40">
        <v>8613</v>
      </c>
      <c r="E15" s="41">
        <v>8473</v>
      </c>
      <c r="F15" s="42">
        <f t="shared" si="0"/>
        <v>140</v>
      </c>
      <c r="G15" s="43">
        <f t="shared" si="1"/>
        <v>1.6523073291632244</v>
      </c>
      <c r="H15" s="44">
        <v>8789</v>
      </c>
      <c r="I15" s="45">
        <f t="shared" si="2"/>
        <v>-316</v>
      </c>
      <c r="J15" s="46">
        <f t="shared" si="3"/>
        <v>-3.595403345090454</v>
      </c>
      <c r="K15" s="45">
        <f t="shared" si="4"/>
        <v>-176</v>
      </c>
      <c r="L15" s="47">
        <f t="shared" si="5"/>
        <v>-2.002503128911139</v>
      </c>
      <c r="M15" s="48">
        <v>8891</v>
      </c>
      <c r="N15" s="42">
        <f t="shared" si="6"/>
        <v>-102</v>
      </c>
      <c r="O15" s="49">
        <f t="shared" si="7"/>
        <v>-1.147227533460803</v>
      </c>
      <c r="P15" s="42">
        <f t="shared" si="8"/>
        <v>-278</v>
      </c>
      <c r="Q15" s="50">
        <f t="shared" si="9"/>
        <v>-3.126757395118659</v>
      </c>
      <c r="R15" s="44">
        <v>8919</v>
      </c>
      <c r="S15" s="45">
        <f t="shared" si="10"/>
        <v>-28</v>
      </c>
      <c r="T15" s="46">
        <f t="shared" si="11"/>
        <v>-0.31393653997084875</v>
      </c>
      <c r="U15" s="45">
        <f t="shared" si="12"/>
        <v>-306</v>
      </c>
      <c r="V15" s="47">
        <f t="shared" si="13"/>
        <v>-3.43087790110999</v>
      </c>
      <c r="W15" s="48">
        <v>8359</v>
      </c>
      <c r="X15" s="42">
        <f t="shared" si="14"/>
        <v>560</v>
      </c>
      <c r="Y15" s="49">
        <f t="shared" si="15"/>
        <v>6.6993659528651754</v>
      </c>
      <c r="Z15" s="42">
        <f t="shared" si="16"/>
        <v>254</v>
      </c>
      <c r="AA15" s="50">
        <f t="shared" si="17"/>
        <v>3.0386409857638474</v>
      </c>
      <c r="AB15" s="44">
        <v>8177</v>
      </c>
      <c r="AC15" s="45">
        <f t="shared" si="18"/>
        <v>182</v>
      </c>
      <c r="AD15" s="46">
        <f t="shared" si="19"/>
        <v>2.2257551669316373</v>
      </c>
      <c r="AE15" s="45">
        <f t="shared" si="20"/>
        <v>436</v>
      </c>
      <c r="AF15" s="47">
        <f t="shared" si="21"/>
        <v>5.332028861440626</v>
      </c>
      <c r="AG15" s="48">
        <v>8201</v>
      </c>
      <c r="AH15" s="42">
        <f t="shared" si="22"/>
        <v>-24</v>
      </c>
      <c r="AI15" s="49">
        <f t="shared" si="23"/>
        <v>-0.29264723814169</v>
      </c>
      <c r="AJ15" s="42">
        <f t="shared" si="24"/>
        <v>412</v>
      </c>
      <c r="AK15" s="50">
        <f t="shared" si="25"/>
        <v>5.023777588099012</v>
      </c>
    </row>
    <row r="16" spans="1:37" ht="3.75" customHeight="1">
      <c r="A16" s="51"/>
      <c r="B16" s="52"/>
      <c r="C16" s="53"/>
      <c r="D16" s="54"/>
      <c r="E16" s="54"/>
      <c r="F16" s="55"/>
      <c r="G16" s="56"/>
      <c r="H16" s="57"/>
      <c r="I16" s="58"/>
      <c r="J16" s="59"/>
      <c r="K16" s="58"/>
      <c r="L16" s="59"/>
      <c r="M16" s="54"/>
      <c r="N16" s="55"/>
      <c r="O16" s="56"/>
      <c r="P16" s="55"/>
      <c r="Q16" s="56"/>
      <c r="R16" s="57"/>
      <c r="S16" s="58"/>
      <c r="T16" s="59"/>
      <c r="U16" s="58"/>
      <c r="V16" s="59"/>
      <c r="W16" s="54"/>
      <c r="X16" s="55"/>
      <c r="Y16" s="56"/>
      <c r="Z16" s="55"/>
      <c r="AA16" s="56"/>
      <c r="AB16" s="57"/>
      <c r="AC16" s="58"/>
      <c r="AD16" s="59"/>
      <c r="AE16" s="58"/>
      <c r="AF16" s="59"/>
      <c r="AG16" s="54"/>
      <c r="AH16" s="55"/>
      <c r="AI16" s="56"/>
      <c r="AJ16" s="55"/>
      <c r="AK16" s="60"/>
    </row>
    <row r="17" spans="1:37" s="73" customFormat="1" ht="13.5" customHeight="1">
      <c r="A17" s="61" t="s">
        <v>14</v>
      </c>
      <c r="B17" s="62"/>
      <c r="C17" s="63"/>
      <c r="D17" s="64">
        <f>SUM(D6:D15)</f>
        <v>485645</v>
      </c>
      <c r="E17" s="65">
        <f>SUM(E6:E15)</f>
        <v>468297</v>
      </c>
      <c r="F17" s="66">
        <f t="shared" si="0"/>
        <v>17348</v>
      </c>
      <c r="G17" s="67">
        <f t="shared" si="1"/>
        <v>3.704486682596728</v>
      </c>
      <c r="H17" s="68">
        <f>SUM(H6:H15)</f>
        <v>465309</v>
      </c>
      <c r="I17" s="69">
        <f t="shared" si="2"/>
        <v>2988</v>
      </c>
      <c r="J17" s="70">
        <f t="shared" si="3"/>
        <v>0.6421539235217888</v>
      </c>
      <c r="K17" s="69">
        <f t="shared" si="4"/>
        <v>20336</v>
      </c>
      <c r="L17" s="71">
        <f t="shared" si="5"/>
        <v>4.3704291126971535</v>
      </c>
      <c r="M17" s="65">
        <f>SUM(M6:M15)</f>
        <v>502604</v>
      </c>
      <c r="N17" s="66">
        <f t="shared" si="6"/>
        <v>-37295</v>
      </c>
      <c r="O17" s="72">
        <f t="shared" si="7"/>
        <v>-7.420354792242003</v>
      </c>
      <c r="P17" s="66">
        <f t="shared" si="8"/>
        <v>-16959</v>
      </c>
      <c r="Q17" s="67">
        <f t="shared" si="9"/>
        <v>-3.3742270256504128</v>
      </c>
      <c r="R17" s="68">
        <f>SUM(R6:R15)</f>
        <v>500787</v>
      </c>
      <c r="S17" s="69">
        <f>IF(OR(R17=".",M17="."),".",M17-R17)</f>
        <v>1817</v>
      </c>
      <c r="T17" s="70">
        <f>IF(OR(S17=".",R17=0),".",S17*100/R17)</f>
        <v>0.36282890729990996</v>
      </c>
      <c r="U17" s="69">
        <f>IF(OR(R17=".",D17="."),".",D17-R17)</f>
        <v>-15142</v>
      </c>
      <c r="V17" s="71">
        <f t="shared" si="13"/>
        <v>-3.023640789397488</v>
      </c>
      <c r="W17" s="65">
        <f>SUM(W6:W15)</f>
        <v>452215</v>
      </c>
      <c r="X17" s="66">
        <f>IF(OR(W17=".",R17="."),".",R17-W17)</f>
        <v>48572</v>
      </c>
      <c r="Y17" s="72">
        <f>IF(OR(X17=".",W17=0),".",X17*100/W17)</f>
        <v>10.740908638590051</v>
      </c>
      <c r="Z17" s="66">
        <f t="shared" si="16"/>
        <v>33430</v>
      </c>
      <c r="AA17" s="67">
        <f t="shared" si="17"/>
        <v>7.392501354444236</v>
      </c>
      <c r="AB17" s="68">
        <f>SUM(AB6:AB15)</f>
        <v>434162</v>
      </c>
      <c r="AC17" s="69">
        <f>IF(OR(AB17=".",W17="."),".",W17-AB17)</f>
        <v>18053</v>
      </c>
      <c r="AD17" s="70">
        <f>IF(OR(AC17=".",AB17=0),".",AC17*100/AB17)</f>
        <v>4.158125308064732</v>
      </c>
      <c r="AE17" s="69">
        <f t="shared" si="20"/>
        <v>51483</v>
      </c>
      <c r="AF17" s="71">
        <f>IF(OR(AE17=".",AB17=0),".",AE17*100/AB17)</f>
        <v>11.85801613222714</v>
      </c>
      <c r="AG17" s="65">
        <f>SUM(AG6:AG15)</f>
        <v>448876</v>
      </c>
      <c r="AH17" s="66">
        <f>IF(OR(AG17=".",AB17="."),".",AB17-AG17)</f>
        <v>-14714</v>
      </c>
      <c r="AI17" s="72">
        <f>IF(OR(AH17=".",AG17=0),".",AH17*100/AG17)</f>
        <v>-3.2779654069275255</v>
      </c>
      <c r="AJ17" s="66">
        <f t="shared" si="24"/>
        <v>36769</v>
      </c>
      <c r="AK17" s="67">
        <f>IF(OR(AJ17=".",AG17=0),".",AJ17*100/AG17)</f>
        <v>8.191349058537325</v>
      </c>
    </row>
    <row r="18" spans="1:37" ht="13.5" customHeight="1">
      <c r="A18" s="74"/>
      <c r="B18" s="75"/>
      <c r="C18" s="53"/>
      <c r="D18" s="54"/>
      <c r="E18" s="54"/>
      <c r="F18" s="54"/>
      <c r="G18" s="76"/>
      <c r="H18" s="57"/>
      <c r="I18" s="58"/>
      <c r="J18" s="59"/>
      <c r="K18" s="58"/>
      <c r="L18" s="59"/>
      <c r="M18" s="54"/>
      <c r="N18" s="55"/>
      <c r="O18" s="56"/>
      <c r="P18" s="55"/>
      <c r="Q18" s="56"/>
      <c r="R18" s="57"/>
      <c r="S18" s="58"/>
      <c r="T18" s="59"/>
      <c r="U18" s="69"/>
      <c r="V18" s="59"/>
      <c r="W18" s="54"/>
      <c r="X18" s="55"/>
      <c r="Y18" s="56"/>
      <c r="Z18" s="55"/>
      <c r="AA18" s="56"/>
      <c r="AB18" s="57"/>
      <c r="AC18" s="58"/>
      <c r="AD18" s="59"/>
      <c r="AE18" s="58"/>
      <c r="AF18" s="59"/>
      <c r="AG18" s="54"/>
      <c r="AH18" s="55"/>
      <c r="AI18" s="56"/>
      <c r="AJ18" s="55"/>
      <c r="AK18" s="60"/>
    </row>
    <row r="19" spans="1:37" ht="13.5" customHeight="1">
      <c r="A19" s="19"/>
      <c r="B19" s="20" t="s">
        <v>15</v>
      </c>
      <c r="C19" s="77"/>
      <c r="D19" s="78">
        <v>18396</v>
      </c>
      <c r="E19" s="79">
        <v>19173</v>
      </c>
      <c r="F19" s="80">
        <f t="shared" si="0"/>
        <v>-777</v>
      </c>
      <c r="G19" s="81">
        <f t="shared" si="1"/>
        <v>-4.052573932092004</v>
      </c>
      <c r="H19" s="82">
        <v>19485</v>
      </c>
      <c r="I19" s="83">
        <f t="shared" si="2"/>
        <v>-312</v>
      </c>
      <c r="J19" s="84">
        <f t="shared" si="3"/>
        <v>-1.6012317167051577</v>
      </c>
      <c r="K19" s="83">
        <f t="shared" si="4"/>
        <v>-1089</v>
      </c>
      <c r="L19" s="85">
        <f t="shared" si="5"/>
        <v>-5.5889145496535795</v>
      </c>
      <c r="M19" s="79">
        <v>21021</v>
      </c>
      <c r="N19" s="80">
        <f t="shared" si="6"/>
        <v>-1536</v>
      </c>
      <c r="O19" s="86">
        <f t="shared" si="7"/>
        <v>-7.306978735550164</v>
      </c>
      <c r="P19" s="80">
        <f t="shared" si="8"/>
        <v>-2625</v>
      </c>
      <c r="Q19" s="81">
        <f t="shared" si="9"/>
        <v>-12.487512487512488</v>
      </c>
      <c r="R19" s="82">
        <v>21561</v>
      </c>
      <c r="S19" s="83">
        <f aca="true" t="shared" si="26" ref="S19:S24">IF(OR(R19=".",M19="."),".",M19-R19)</f>
        <v>-540</v>
      </c>
      <c r="T19" s="84">
        <f aca="true" t="shared" si="27" ref="T19:T24">IF(OR(S19=".",R19=0),".",S19*100/R19)</f>
        <v>-2.504522053708084</v>
      </c>
      <c r="U19" s="83">
        <f aca="true" t="shared" si="28" ref="U19:U28">IF(OR(R19=".",D19="."),".",D19-R19)</f>
        <v>-3165</v>
      </c>
      <c r="V19" s="85">
        <f t="shared" si="13"/>
        <v>-14.679282037011271</v>
      </c>
      <c r="W19" s="79">
        <v>20799</v>
      </c>
      <c r="X19" s="80">
        <f aca="true" t="shared" si="29" ref="X19:X24">IF(OR(W19=".",R19="."),".",R19-W19)</f>
        <v>762</v>
      </c>
      <c r="Y19" s="86">
        <f aca="true" t="shared" si="30" ref="Y19:Y24">IF(OR(X19=".",W19=0),".",X19*100/W19)</f>
        <v>3.6636376748882156</v>
      </c>
      <c r="Z19" s="80">
        <f t="shared" si="16"/>
        <v>-2403</v>
      </c>
      <c r="AA19" s="81">
        <f t="shared" si="17"/>
        <v>-11.553440069234098</v>
      </c>
      <c r="AB19" s="82">
        <v>19639</v>
      </c>
      <c r="AC19" s="83">
        <f aca="true" t="shared" si="31" ref="AC19:AC24">IF(OR(AB19=".",W19="."),".",W19-AB19)</f>
        <v>1160</v>
      </c>
      <c r="AD19" s="84">
        <f aca="true" t="shared" si="32" ref="AD19:AD24">IF(OR(AC19=".",AB19=0),".",AC19*100/AB19)</f>
        <v>5.906614389734711</v>
      </c>
      <c r="AE19" s="83">
        <f t="shared" si="20"/>
        <v>-1243</v>
      </c>
      <c r="AF19" s="85">
        <f aca="true" t="shared" si="33" ref="AF19:AF24">IF(OR(AE19=".",AB19=0),".",AE19*100/AB19)</f>
        <v>-6.329242833138143</v>
      </c>
      <c r="AG19" s="79">
        <v>20534</v>
      </c>
      <c r="AH19" s="80">
        <f aca="true" t="shared" si="34" ref="AH19:AH24">IF(OR(AG19=".",AB19="."),".",AB19-AG19)</f>
        <v>-895</v>
      </c>
      <c r="AI19" s="86">
        <f aca="true" t="shared" si="35" ref="AI19:AI24">IF(OR(AH19=".",AG19=0),".",AH19*100/AG19)</f>
        <v>-4.358624719976624</v>
      </c>
      <c r="AJ19" s="80">
        <f t="shared" si="24"/>
        <v>-2138</v>
      </c>
      <c r="AK19" s="81">
        <f aca="true" t="shared" si="36" ref="AK19:AK24">IF(OR(AJ19=".",AG19=0),".",AJ19*100/AG19)</f>
        <v>-10.41199961040226</v>
      </c>
    </row>
    <row r="20" spans="1:37" ht="13.5" customHeight="1">
      <c r="A20" s="33"/>
      <c r="B20" s="34" t="s">
        <v>16</v>
      </c>
      <c r="C20" s="35"/>
      <c r="D20" s="22">
        <v>12121</v>
      </c>
      <c r="E20" s="30">
        <v>13622</v>
      </c>
      <c r="F20" s="24">
        <f t="shared" si="0"/>
        <v>-1501</v>
      </c>
      <c r="G20" s="32">
        <f t="shared" si="1"/>
        <v>-11.018939950080751</v>
      </c>
      <c r="H20" s="26">
        <v>15065</v>
      </c>
      <c r="I20" s="27">
        <f t="shared" si="2"/>
        <v>-1443</v>
      </c>
      <c r="J20" s="28">
        <f t="shared" si="3"/>
        <v>-9.578493196150017</v>
      </c>
      <c r="K20" s="27">
        <f t="shared" si="4"/>
        <v>-2944</v>
      </c>
      <c r="L20" s="29">
        <f t="shared" si="5"/>
        <v>-19.541984732824428</v>
      </c>
      <c r="M20" s="30">
        <v>17720</v>
      </c>
      <c r="N20" s="24">
        <f t="shared" si="6"/>
        <v>-2655</v>
      </c>
      <c r="O20" s="31">
        <f t="shared" si="7"/>
        <v>-14.983069977426636</v>
      </c>
      <c r="P20" s="24">
        <f t="shared" si="8"/>
        <v>-5599</v>
      </c>
      <c r="Q20" s="32">
        <f t="shared" si="9"/>
        <v>-31.59706546275395</v>
      </c>
      <c r="R20" s="26">
        <v>18489</v>
      </c>
      <c r="S20" s="27">
        <f t="shared" si="26"/>
        <v>-769</v>
      </c>
      <c r="T20" s="28">
        <f t="shared" si="27"/>
        <v>-4.15922981232084</v>
      </c>
      <c r="U20" s="27">
        <f t="shared" si="28"/>
        <v>-6368</v>
      </c>
      <c r="V20" s="29">
        <f t="shared" si="13"/>
        <v>-34.442100708529395</v>
      </c>
      <c r="W20" s="30">
        <v>19573</v>
      </c>
      <c r="X20" s="24">
        <f t="shared" si="29"/>
        <v>-1084</v>
      </c>
      <c r="Y20" s="31">
        <f t="shared" si="30"/>
        <v>-5.538241455065652</v>
      </c>
      <c r="Z20" s="24">
        <f t="shared" si="16"/>
        <v>-7452</v>
      </c>
      <c r="AA20" s="32">
        <f t="shared" si="17"/>
        <v>-38.072855464159815</v>
      </c>
      <c r="AB20" s="26">
        <v>16415</v>
      </c>
      <c r="AC20" s="27">
        <f t="shared" si="31"/>
        <v>3158</v>
      </c>
      <c r="AD20" s="28">
        <f t="shared" si="32"/>
        <v>19.238501370697534</v>
      </c>
      <c r="AE20" s="27">
        <f t="shared" si="20"/>
        <v>-4294</v>
      </c>
      <c r="AF20" s="29">
        <f t="shared" si="33"/>
        <v>-26.159000913798355</v>
      </c>
      <c r="AG20" s="30">
        <v>17919</v>
      </c>
      <c r="AH20" s="24">
        <f t="shared" si="34"/>
        <v>-1504</v>
      </c>
      <c r="AI20" s="31">
        <f t="shared" si="35"/>
        <v>-8.393325520397344</v>
      </c>
      <c r="AJ20" s="24">
        <f t="shared" si="24"/>
        <v>-5798</v>
      </c>
      <c r="AK20" s="32">
        <f t="shared" si="36"/>
        <v>-32.356716334616884</v>
      </c>
    </row>
    <row r="21" spans="1:37" ht="13.5" customHeight="1">
      <c r="A21" s="33"/>
      <c r="B21" s="34" t="s">
        <v>17</v>
      </c>
      <c r="C21" s="35"/>
      <c r="D21" s="22">
        <v>8909</v>
      </c>
      <c r="E21" s="30">
        <v>9879</v>
      </c>
      <c r="F21" s="24">
        <f t="shared" si="0"/>
        <v>-970</v>
      </c>
      <c r="G21" s="32">
        <f t="shared" si="1"/>
        <v>-9.81880757161656</v>
      </c>
      <c r="H21" s="26">
        <v>11825</v>
      </c>
      <c r="I21" s="27">
        <f t="shared" si="2"/>
        <v>-1946</v>
      </c>
      <c r="J21" s="28">
        <f t="shared" si="3"/>
        <v>-16.456659619450317</v>
      </c>
      <c r="K21" s="27">
        <f t="shared" si="4"/>
        <v>-2916</v>
      </c>
      <c r="L21" s="29">
        <f t="shared" si="5"/>
        <v>-24.659619450317123</v>
      </c>
      <c r="M21" s="30">
        <v>14339</v>
      </c>
      <c r="N21" s="24">
        <f t="shared" si="6"/>
        <v>-2514</v>
      </c>
      <c r="O21" s="31">
        <f t="shared" si="7"/>
        <v>-17.532603389357696</v>
      </c>
      <c r="P21" s="24">
        <f t="shared" si="8"/>
        <v>-5430</v>
      </c>
      <c r="Q21" s="32">
        <f t="shared" si="9"/>
        <v>-37.868749564125814</v>
      </c>
      <c r="R21" s="26">
        <v>16085</v>
      </c>
      <c r="S21" s="27">
        <f t="shared" si="26"/>
        <v>-1746</v>
      </c>
      <c r="T21" s="28">
        <f t="shared" si="27"/>
        <v>-10.854833695990052</v>
      </c>
      <c r="U21" s="27">
        <f t="shared" si="28"/>
        <v>-7176</v>
      </c>
      <c r="V21" s="29">
        <f t="shared" si="13"/>
        <v>-44.61299347217905</v>
      </c>
      <c r="W21" s="30">
        <v>15306</v>
      </c>
      <c r="X21" s="24">
        <f t="shared" si="29"/>
        <v>779</v>
      </c>
      <c r="Y21" s="31">
        <f t="shared" si="30"/>
        <v>5.089507382725729</v>
      </c>
      <c r="Z21" s="24">
        <f t="shared" si="16"/>
        <v>-6397</v>
      </c>
      <c r="AA21" s="32">
        <f t="shared" si="17"/>
        <v>-41.79406768587482</v>
      </c>
      <c r="AB21" s="26">
        <v>15784</v>
      </c>
      <c r="AC21" s="27">
        <f t="shared" si="31"/>
        <v>-478</v>
      </c>
      <c r="AD21" s="28">
        <f t="shared" si="32"/>
        <v>-3.028383172833249</v>
      </c>
      <c r="AE21" s="27">
        <f t="shared" si="20"/>
        <v>-6875</v>
      </c>
      <c r="AF21" s="29">
        <f t="shared" si="33"/>
        <v>-43.556766345666496</v>
      </c>
      <c r="AG21" s="30">
        <v>16025</v>
      </c>
      <c r="AH21" s="24">
        <f t="shared" si="34"/>
        <v>-241</v>
      </c>
      <c r="AI21" s="31">
        <f t="shared" si="35"/>
        <v>-1.5039001560062402</v>
      </c>
      <c r="AJ21" s="24">
        <f t="shared" si="24"/>
        <v>-7116</v>
      </c>
      <c r="AK21" s="32">
        <f t="shared" si="36"/>
        <v>-44.40561622464899</v>
      </c>
    </row>
    <row r="22" spans="1:37" ht="13.5" customHeight="1">
      <c r="A22" s="33"/>
      <c r="B22" s="34" t="s">
        <v>18</v>
      </c>
      <c r="C22" s="35"/>
      <c r="D22" s="22">
        <v>20510</v>
      </c>
      <c r="E22" s="30">
        <v>22248</v>
      </c>
      <c r="F22" s="24">
        <f t="shared" si="0"/>
        <v>-1738</v>
      </c>
      <c r="G22" s="32">
        <f t="shared" si="1"/>
        <v>-7.811938151743977</v>
      </c>
      <c r="H22" s="26">
        <v>23816</v>
      </c>
      <c r="I22" s="27">
        <f t="shared" si="2"/>
        <v>-1568</v>
      </c>
      <c r="J22" s="28">
        <f t="shared" si="3"/>
        <v>-6.58380920389654</v>
      </c>
      <c r="K22" s="27">
        <f t="shared" si="4"/>
        <v>-3306</v>
      </c>
      <c r="L22" s="29">
        <f t="shared" si="5"/>
        <v>-13.881424252603292</v>
      </c>
      <c r="M22" s="30">
        <v>27118</v>
      </c>
      <c r="N22" s="24">
        <f t="shared" si="6"/>
        <v>-3302</v>
      </c>
      <c r="O22" s="31">
        <f t="shared" si="7"/>
        <v>-12.17641418983701</v>
      </c>
      <c r="P22" s="24">
        <f t="shared" si="8"/>
        <v>-6608</v>
      </c>
      <c r="Q22" s="32">
        <f t="shared" si="9"/>
        <v>-24.367578729994836</v>
      </c>
      <c r="R22" s="26">
        <v>32007</v>
      </c>
      <c r="S22" s="27">
        <f t="shared" si="26"/>
        <v>-4889</v>
      </c>
      <c r="T22" s="28">
        <f t="shared" si="27"/>
        <v>-15.274783641078514</v>
      </c>
      <c r="U22" s="27">
        <f t="shared" si="28"/>
        <v>-11497</v>
      </c>
      <c r="V22" s="29">
        <f t="shared" si="13"/>
        <v>-35.920267441497174</v>
      </c>
      <c r="W22" s="30">
        <v>31463</v>
      </c>
      <c r="X22" s="24">
        <f t="shared" si="29"/>
        <v>544</v>
      </c>
      <c r="Y22" s="31">
        <f t="shared" si="30"/>
        <v>1.7290150335314496</v>
      </c>
      <c r="Z22" s="24">
        <f t="shared" si="16"/>
        <v>-10953</v>
      </c>
      <c r="AA22" s="32">
        <f t="shared" si="17"/>
        <v>-34.812319232113914</v>
      </c>
      <c r="AB22" s="26">
        <v>28862</v>
      </c>
      <c r="AC22" s="27">
        <f t="shared" si="31"/>
        <v>2601</v>
      </c>
      <c r="AD22" s="28">
        <f t="shared" si="32"/>
        <v>9.011849490679786</v>
      </c>
      <c r="AE22" s="27">
        <f t="shared" si="20"/>
        <v>-8352</v>
      </c>
      <c r="AF22" s="29">
        <f t="shared" si="33"/>
        <v>-28.937703554847204</v>
      </c>
      <c r="AG22" s="30">
        <v>30615</v>
      </c>
      <c r="AH22" s="24">
        <f t="shared" si="34"/>
        <v>-1753</v>
      </c>
      <c r="AI22" s="31">
        <f t="shared" si="35"/>
        <v>-5.725951331046873</v>
      </c>
      <c r="AJ22" s="24">
        <f t="shared" si="24"/>
        <v>-10105</v>
      </c>
      <c r="AK22" s="32">
        <f t="shared" si="36"/>
        <v>-33.00669606402091</v>
      </c>
    </row>
    <row r="23" spans="1:37" ht="13.5" customHeight="1">
      <c r="A23" s="33"/>
      <c r="B23" s="34" t="s">
        <v>19</v>
      </c>
      <c r="C23" s="35"/>
      <c r="D23" s="22">
        <v>12884</v>
      </c>
      <c r="E23" s="30">
        <v>14320</v>
      </c>
      <c r="F23" s="24">
        <f t="shared" si="0"/>
        <v>-1436</v>
      </c>
      <c r="G23" s="32">
        <f t="shared" si="1"/>
        <v>-10.027932960893855</v>
      </c>
      <c r="H23" s="26">
        <v>14937</v>
      </c>
      <c r="I23" s="27">
        <f t="shared" si="2"/>
        <v>-617</v>
      </c>
      <c r="J23" s="28">
        <f t="shared" si="3"/>
        <v>-4.130682198567316</v>
      </c>
      <c r="K23" s="27">
        <f t="shared" si="4"/>
        <v>-2053</v>
      </c>
      <c r="L23" s="29">
        <f t="shared" si="5"/>
        <v>-13.744393117761264</v>
      </c>
      <c r="M23" s="30">
        <v>17363</v>
      </c>
      <c r="N23" s="24">
        <f t="shared" si="6"/>
        <v>-2426</v>
      </c>
      <c r="O23" s="31">
        <f t="shared" si="7"/>
        <v>-13.97223982030755</v>
      </c>
      <c r="P23" s="24">
        <f t="shared" si="8"/>
        <v>-4479</v>
      </c>
      <c r="Q23" s="32">
        <f t="shared" si="9"/>
        <v>-25.796233369809364</v>
      </c>
      <c r="R23" s="26">
        <v>19110</v>
      </c>
      <c r="S23" s="27">
        <f t="shared" si="26"/>
        <v>-1747</v>
      </c>
      <c r="T23" s="28">
        <f t="shared" si="27"/>
        <v>-9.141810570381999</v>
      </c>
      <c r="U23" s="27">
        <f t="shared" si="28"/>
        <v>-6226</v>
      </c>
      <c r="V23" s="29">
        <f t="shared" si="13"/>
        <v>-32.579801151229724</v>
      </c>
      <c r="W23" s="30">
        <v>17904</v>
      </c>
      <c r="X23" s="24">
        <f t="shared" si="29"/>
        <v>1206</v>
      </c>
      <c r="Y23" s="31">
        <f t="shared" si="30"/>
        <v>6.7359249329758715</v>
      </c>
      <c r="Z23" s="24">
        <f t="shared" si="16"/>
        <v>-5020</v>
      </c>
      <c r="AA23" s="32">
        <f t="shared" si="17"/>
        <v>-28.038427167113493</v>
      </c>
      <c r="AB23" s="26">
        <v>17748</v>
      </c>
      <c r="AC23" s="27">
        <f t="shared" si="31"/>
        <v>156</v>
      </c>
      <c r="AD23" s="28">
        <f t="shared" si="32"/>
        <v>0.8789722785665991</v>
      </c>
      <c r="AE23" s="27">
        <f t="shared" si="20"/>
        <v>-4864</v>
      </c>
      <c r="AF23" s="29">
        <f t="shared" si="33"/>
        <v>-27.405904890691907</v>
      </c>
      <c r="AG23" s="30">
        <v>20328</v>
      </c>
      <c r="AH23" s="24">
        <f t="shared" si="34"/>
        <v>-2580</v>
      </c>
      <c r="AI23" s="31">
        <f t="shared" si="35"/>
        <v>-12.69185360094451</v>
      </c>
      <c r="AJ23" s="24">
        <f t="shared" si="24"/>
        <v>-7444</v>
      </c>
      <c r="AK23" s="32">
        <f t="shared" si="36"/>
        <v>-36.61944116489571</v>
      </c>
    </row>
    <row r="24" spans="1:37" ht="13.5" customHeight="1">
      <c r="A24" s="87"/>
      <c r="B24" s="38" t="s">
        <v>20</v>
      </c>
      <c r="C24" s="39"/>
      <c r="D24" s="40">
        <v>11675</v>
      </c>
      <c r="E24" s="48">
        <v>12421</v>
      </c>
      <c r="F24" s="42">
        <f t="shared" si="0"/>
        <v>-746</v>
      </c>
      <c r="G24" s="50">
        <f t="shared" si="1"/>
        <v>-6.005957652362934</v>
      </c>
      <c r="H24" s="44">
        <v>13870</v>
      </c>
      <c r="I24" s="45">
        <f t="shared" si="2"/>
        <v>-1449</v>
      </c>
      <c r="J24" s="46">
        <f t="shared" si="3"/>
        <v>-10.447007930785869</v>
      </c>
      <c r="K24" s="45">
        <f t="shared" si="4"/>
        <v>-2195</v>
      </c>
      <c r="L24" s="47">
        <f t="shared" si="5"/>
        <v>-15.825522710886807</v>
      </c>
      <c r="M24" s="48">
        <v>16177</v>
      </c>
      <c r="N24" s="42">
        <f t="shared" si="6"/>
        <v>-2307</v>
      </c>
      <c r="O24" s="49">
        <f t="shared" si="7"/>
        <v>-14.260987822216727</v>
      </c>
      <c r="P24" s="42">
        <f t="shared" si="8"/>
        <v>-4502</v>
      </c>
      <c r="Q24" s="50">
        <f t="shared" si="9"/>
        <v>-27.829634666501825</v>
      </c>
      <c r="R24" s="44">
        <v>17846</v>
      </c>
      <c r="S24" s="45">
        <f t="shared" si="26"/>
        <v>-1669</v>
      </c>
      <c r="T24" s="46">
        <f t="shared" si="27"/>
        <v>-9.352235795136165</v>
      </c>
      <c r="U24" s="45">
        <f t="shared" si="28"/>
        <v>-6171</v>
      </c>
      <c r="V24" s="47">
        <f t="shared" si="13"/>
        <v>-34.57917740670178</v>
      </c>
      <c r="W24" s="48">
        <v>18893</v>
      </c>
      <c r="X24" s="42">
        <f t="shared" si="29"/>
        <v>-1047</v>
      </c>
      <c r="Y24" s="49">
        <f t="shared" si="30"/>
        <v>-5.541735034139628</v>
      </c>
      <c r="Z24" s="42">
        <f t="shared" si="16"/>
        <v>-7218</v>
      </c>
      <c r="AA24" s="50">
        <f t="shared" si="17"/>
        <v>-38.20462605197692</v>
      </c>
      <c r="AB24" s="44">
        <v>17570</v>
      </c>
      <c r="AC24" s="45">
        <f t="shared" si="31"/>
        <v>1323</v>
      </c>
      <c r="AD24" s="46">
        <f t="shared" si="32"/>
        <v>7.52988047808765</v>
      </c>
      <c r="AE24" s="45">
        <f t="shared" si="20"/>
        <v>-5895</v>
      </c>
      <c r="AF24" s="47">
        <f t="shared" si="33"/>
        <v>-33.55150825270347</v>
      </c>
      <c r="AG24" s="48">
        <v>18683</v>
      </c>
      <c r="AH24" s="42">
        <f t="shared" si="34"/>
        <v>-1113</v>
      </c>
      <c r="AI24" s="49">
        <f t="shared" si="35"/>
        <v>-5.957287373548145</v>
      </c>
      <c r="AJ24" s="42">
        <f t="shared" si="24"/>
        <v>-7008</v>
      </c>
      <c r="AK24" s="50">
        <f t="shared" si="36"/>
        <v>-37.51003586147835</v>
      </c>
    </row>
    <row r="25" spans="1:37" ht="3" customHeight="1">
      <c r="A25" s="74"/>
      <c r="B25" s="75"/>
      <c r="C25" s="53"/>
      <c r="D25" s="54"/>
      <c r="E25" s="54"/>
      <c r="F25" s="55"/>
      <c r="G25" s="56"/>
      <c r="H25" s="57"/>
      <c r="I25" s="58"/>
      <c r="J25" s="59"/>
      <c r="K25" s="58"/>
      <c r="L25" s="59"/>
      <c r="M25" s="54"/>
      <c r="N25" s="55"/>
      <c r="O25" s="56"/>
      <c r="P25" s="55"/>
      <c r="Q25" s="56"/>
      <c r="R25" s="57"/>
      <c r="S25" s="58"/>
      <c r="T25" s="59"/>
      <c r="U25" s="69"/>
      <c r="V25" s="59"/>
      <c r="W25" s="54"/>
      <c r="X25" s="55"/>
      <c r="Y25" s="56"/>
      <c r="Z25" s="55"/>
      <c r="AA25" s="56"/>
      <c r="AB25" s="57"/>
      <c r="AC25" s="58"/>
      <c r="AD25" s="59"/>
      <c r="AE25" s="58"/>
      <c r="AF25" s="59"/>
      <c r="AG25" s="54"/>
      <c r="AH25" s="55"/>
      <c r="AI25" s="56"/>
      <c r="AJ25" s="55"/>
      <c r="AK25" s="60"/>
    </row>
    <row r="26" spans="1:37" s="73" customFormat="1" ht="13.5" customHeight="1">
      <c r="A26" s="61" t="s">
        <v>21</v>
      </c>
      <c r="B26" s="62"/>
      <c r="C26" s="63"/>
      <c r="D26" s="64">
        <f>SUM(D19:D25)</f>
        <v>84495</v>
      </c>
      <c r="E26" s="65">
        <f>SUM(E19:E25)</f>
        <v>91663</v>
      </c>
      <c r="F26" s="66">
        <f t="shared" si="0"/>
        <v>-7168</v>
      </c>
      <c r="G26" s="67">
        <f t="shared" si="1"/>
        <v>-7.819949161602827</v>
      </c>
      <c r="H26" s="68">
        <f>SUM(H19:H25)</f>
        <v>98998</v>
      </c>
      <c r="I26" s="69">
        <f t="shared" si="2"/>
        <v>-7335</v>
      </c>
      <c r="J26" s="70">
        <f t="shared" si="3"/>
        <v>-7.409240590719004</v>
      </c>
      <c r="K26" s="69">
        <f t="shared" si="4"/>
        <v>-14503</v>
      </c>
      <c r="L26" s="71">
        <f t="shared" si="5"/>
        <v>-14.649790904866766</v>
      </c>
      <c r="M26" s="65">
        <f>SUM(M19:M25)</f>
        <v>113738</v>
      </c>
      <c r="N26" s="66">
        <f t="shared" si="6"/>
        <v>-14740</v>
      </c>
      <c r="O26" s="72">
        <f t="shared" si="7"/>
        <v>-12.959608925776784</v>
      </c>
      <c r="P26" s="66">
        <f t="shared" si="8"/>
        <v>-29243</v>
      </c>
      <c r="Q26" s="67">
        <f t="shared" si="9"/>
        <v>-25.710844220928802</v>
      </c>
      <c r="R26" s="68">
        <f>SUM(R19:R25)</f>
        <v>125098</v>
      </c>
      <c r="S26" s="69">
        <f>IF(OR(R26=".",M26="."),".",M26-R26)</f>
        <v>-11360</v>
      </c>
      <c r="T26" s="70">
        <f>IF(OR(S26=".",R26=0),".",S26*100/R26)</f>
        <v>-9.08088058961774</v>
      </c>
      <c r="U26" s="69">
        <f t="shared" si="28"/>
        <v>-40603</v>
      </c>
      <c r="V26" s="71">
        <f t="shared" si="13"/>
        <v>-32.45695374826136</v>
      </c>
      <c r="W26" s="65">
        <f>SUM(W19:W25)</f>
        <v>123938</v>
      </c>
      <c r="X26" s="66">
        <f>IF(OR(W26=".",R26="."),".",R26-W26)</f>
        <v>1160</v>
      </c>
      <c r="Y26" s="72">
        <f>IF(OR(X26=".",W26=0),".",X26*100/W26)</f>
        <v>0.9359518468911875</v>
      </c>
      <c r="Z26" s="66">
        <f t="shared" si="16"/>
        <v>-39443</v>
      </c>
      <c r="AA26" s="67">
        <f t="shared" si="17"/>
        <v>-31.824783359421648</v>
      </c>
      <c r="AB26" s="68">
        <f>SUM(AB19:AB25)</f>
        <v>116018</v>
      </c>
      <c r="AC26" s="69">
        <f>IF(OR(AB26=".",W26="."),".",W26-AB26)</f>
        <v>7920</v>
      </c>
      <c r="AD26" s="70">
        <f>IF(OR(AC26=".",AB26=0),".",AC26*100/AB26)</f>
        <v>6.826526918236826</v>
      </c>
      <c r="AE26" s="69">
        <f t="shared" si="20"/>
        <v>-31523</v>
      </c>
      <c r="AF26" s="71">
        <f>IF(OR(AE26=".",AB26=0),".",AE26*100/AB26)</f>
        <v>-27.170783843886294</v>
      </c>
      <c r="AG26" s="65">
        <f>SUM(AG19:AG25)</f>
        <v>124104</v>
      </c>
      <c r="AH26" s="66">
        <f>IF(OR(AG26=".",AB26="."),".",AB26-AG26)</f>
        <v>-8086</v>
      </c>
      <c r="AI26" s="72">
        <f>IF(OR(AH26=".",AG26=0),".",AH26*100/AG26)</f>
        <v>-6.515503126410108</v>
      </c>
      <c r="AJ26" s="66">
        <f t="shared" si="24"/>
        <v>-39609</v>
      </c>
      <c r="AK26" s="67">
        <f>IF(OR(AJ26=".",AG26=0),".",AJ26*100/AG26)</f>
        <v>-31.915973699477856</v>
      </c>
    </row>
    <row r="27" spans="1:37" s="73" customFormat="1" ht="7.5" customHeight="1">
      <c r="A27" s="88"/>
      <c r="B27" s="89"/>
      <c r="C27" s="90"/>
      <c r="D27" s="91"/>
      <c r="E27" s="91"/>
      <c r="F27" s="92"/>
      <c r="G27" s="93"/>
      <c r="H27" s="94"/>
      <c r="I27" s="95"/>
      <c r="J27" s="96"/>
      <c r="K27" s="95"/>
      <c r="L27" s="96"/>
      <c r="M27" s="91"/>
      <c r="N27" s="92"/>
      <c r="O27" s="93"/>
      <c r="P27" s="92"/>
      <c r="Q27" s="93"/>
      <c r="R27" s="94"/>
      <c r="S27" s="95"/>
      <c r="T27" s="96"/>
      <c r="U27" s="69"/>
      <c r="V27" s="96"/>
      <c r="W27" s="91"/>
      <c r="X27" s="92"/>
      <c r="Y27" s="93"/>
      <c r="Z27" s="92"/>
      <c r="AA27" s="93"/>
      <c r="AB27" s="94"/>
      <c r="AC27" s="95"/>
      <c r="AD27" s="96"/>
      <c r="AE27" s="95"/>
      <c r="AF27" s="96"/>
      <c r="AG27" s="91"/>
      <c r="AH27" s="92"/>
      <c r="AI27" s="93"/>
      <c r="AJ27" s="92"/>
      <c r="AK27" s="97"/>
    </row>
    <row r="28" spans="1:37" s="73" customFormat="1" ht="12.75">
      <c r="A28" s="98" t="s">
        <v>22</v>
      </c>
      <c r="B28" s="99"/>
      <c r="C28" s="100"/>
      <c r="D28" s="101">
        <f>D26+D17</f>
        <v>570140</v>
      </c>
      <c r="E28" s="102">
        <f>E26+E17</f>
        <v>559960</v>
      </c>
      <c r="F28" s="66">
        <f t="shared" si="0"/>
        <v>10180</v>
      </c>
      <c r="G28" s="67">
        <f t="shared" si="1"/>
        <v>1.8179869990713622</v>
      </c>
      <c r="H28" s="103">
        <f>H26+H17</f>
        <v>564307</v>
      </c>
      <c r="I28" s="69">
        <f t="shared" si="2"/>
        <v>-4347</v>
      </c>
      <c r="J28" s="70">
        <f t="shared" si="3"/>
        <v>-0.7703253725365803</v>
      </c>
      <c r="K28" s="69">
        <f t="shared" si="4"/>
        <v>5833</v>
      </c>
      <c r="L28" s="71">
        <f t="shared" si="5"/>
        <v>1.033657211411519</v>
      </c>
      <c r="M28" s="102">
        <f>M26+M17</f>
        <v>616342</v>
      </c>
      <c r="N28" s="66">
        <f t="shared" si="6"/>
        <v>-52035</v>
      </c>
      <c r="O28" s="72">
        <f t="shared" si="7"/>
        <v>-8.442552998173092</v>
      </c>
      <c r="P28" s="66">
        <f t="shared" si="8"/>
        <v>-46202</v>
      </c>
      <c r="Q28" s="67">
        <f t="shared" si="9"/>
        <v>-7.496162844654429</v>
      </c>
      <c r="R28" s="103">
        <f>R26+R17</f>
        <v>625885</v>
      </c>
      <c r="S28" s="69">
        <f>IF(OR(R28=".",M28="."),".",M28-R28)</f>
        <v>-9543</v>
      </c>
      <c r="T28" s="70">
        <f>IF(OR(S28=".",R28=0),".",S28*100/R28)</f>
        <v>-1.5247209950709795</v>
      </c>
      <c r="U28" s="69">
        <f t="shared" si="28"/>
        <v>-55745</v>
      </c>
      <c r="V28" s="71">
        <f t="shared" si="13"/>
        <v>-8.906588271008252</v>
      </c>
      <c r="W28" s="102">
        <f>W26+W17</f>
        <v>576153</v>
      </c>
      <c r="X28" s="66">
        <f>IF(OR(W28=".",R28="."),".",R28-W28)</f>
        <v>49732</v>
      </c>
      <c r="Y28" s="72">
        <f>IF(OR(X28=".",W28=0),".",X28*100/W28)</f>
        <v>8.631734973175528</v>
      </c>
      <c r="Z28" s="66">
        <f t="shared" si="16"/>
        <v>-6013</v>
      </c>
      <c r="AA28" s="67">
        <f t="shared" si="17"/>
        <v>-1.0436463925380932</v>
      </c>
      <c r="AB28" s="103">
        <f>AB26+AB17</f>
        <v>550180</v>
      </c>
      <c r="AC28" s="69">
        <f>IF(OR(AB28=".",W28="."),".",W28-AB28)</f>
        <v>25973</v>
      </c>
      <c r="AD28" s="70">
        <f>IF(OR(AC28=".",AB28=0),".",AC28*100/AB28)</f>
        <v>4.72081864117198</v>
      </c>
      <c r="AE28" s="69">
        <f t="shared" si="20"/>
        <v>19960</v>
      </c>
      <c r="AF28" s="71">
        <f>IF(OR(AE28=".",AB28=0),".",AE28*100/AB28)</f>
        <v>3.6279035951870298</v>
      </c>
      <c r="AG28" s="102">
        <f>AG26+AG17</f>
        <v>572980</v>
      </c>
      <c r="AH28" s="66">
        <f>IF(OR(AG28=".",AB28="."),".",AB28-AG28)</f>
        <v>-22800</v>
      </c>
      <c r="AI28" s="72">
        <f>IF(OR(AH28=".",AG28=0),".",AH28*100/AG28)</f>
        <v>-3.979196481552585</v>
      </c>
      <c r="AJ28" s="104">
        <f t="shared" si="24"/>
        <v>-2840</v>
      </c>
      <c r="AK28" s="105">
        <f>IF(OR(AJ28=".",AG28=0),".",AJ28*100/AG28)</f>
        <v>-0.49565429857935706</v>
      </c>
    </row>
    <row r="29" spans="1:37" ht="12.75">
      <c r="A29" s="75"/>
      <c r="B29" s="75"/>
      <c r="C29" s="106"/>
      <c r="D29" s="106"/>
      <c r="E29" s="106"/>
      <c r="F29" s="107"/>
      <c r="G29" s="108"/>
      <c r="H29" s="106"/>
      <c r="I29" s="107"/>
      <c r="J29" s="108"/>
      <c r="K29" s="107"/>
      <c r="L29" s="108"/>
      <c r="M29" s="106"/>
      <c r="N29" s="107"/>
      <c r="O29" s="108"/>
      <c r="P29" s="107"/>
      <c r="Q29" s="108"/>
      <c r="R29" s="106"/>
      <c r="S29" s="107"/>
      <c r="T29" s="108"/>
      <c r="U29" s="107"/>
      <c r="V29" s="108"/>
      <c r="W29" s="106"/>
      <c r="X29" s="107"/>
      <c r="Y29" s="108"/>
      <c r="Z29" s="107"/>
      <c r="AA29" s="108"/>
      <c r="AB29" s="106"/>
      <c r="AC29" s="107"/>
      <c r="AD29" s="108"/>
      <c r="AE29" s="107"/>
      <c r="AF29" s="108"/>
      <c r="AG29" s="106"/>
      <c r="AH29" s="107"/>
      <c r="AI29" s="108"/>
      <c r="AJ29" s="107"/>
      <c r="AK29" s="108"/>
    </row>
    <row r="30" spans="1:37" ht="15" customHeight="1">
      <c r="A30" s="109"/>
      <c r="B30" s="110" t="s">
        <v>23</v>
      </c>
      <c r="C30" s="110"/>
      <c r="D30" s="110"/>
      <c r="E30" s="110"/>
      <c r="F30" s="110"/>
      <c r="G30" s="110"/>
      <c r="H30" s="110"/>
      <c r="I30" s="110"/>
      <c r="J30" s="11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</row>
    <row r="31" spans="2:37" ht="12.75">
      <c r="B31" s="112" t="s">
        <v>24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</row>
    <row r="32" spans="2:12" ht="12.75">
      <c r="B32" s="112" t="s">
        <v>39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</sheetData>
  <sheetProtection/>
  <mergeCells count="38">
    <mergeCell ref="A27:B27"/>
    <mergeCell ref="A28:B28"/>
    <mergeCell ref="A29:B29"/>
    <mergeCell ref="B30:J30"/>
    <mergeCell ref="B31:L31"/>
    <mergeCell ref="B32:L32"/>
    <mergeCell ref="AH4:AI4"/>
    <mergeCell ref="AJ4:AK4"/>
    <mergeCell ref="A17:B17"/>
    <mergeCell ref="A18:B18"/>
    <mergeCell ref="A25:B25"/>
    <mergeCell ref="A26:B26"/>
    <mergeCell ref="S4:T4"/>
    <mergeCell ref="U4:V4"/>
    <mergeCell ref="X4:Y4"/>
    <mergeCell ref="Z4:AA4"/>
    <mergeCell ref="AC4:AD4"/>
    <mergeCell ref="AE4:AF4"/>
    <mergeCell ref="AC3:AD3"/>
    <mergeCell ref="AE3:AF3"/>
    <mergeCell ref="AH3:AI3"/>
    <mergeCell ref="AJ3:AK3"/>
    <mergeCell ref="A4:B4"/>
    <mergeCell ref="F4:G4"/>
    <mergeCell ref="I4:J4"/>
    <mergeCell ref="K4:L4"/>
    <mergeCell ref="N4:O4"/>
    <mergeCell ref="P4:Q4"/>
    <mergeCell ref="D1:Z1"/>
    <mergeCell ref="F3:G3"/>
    <mergeCell ref="I3:J3"/>
    <mergeCell ref="K3:L3"/>
    <mergeCell ref="N3:O3"/>
    <mergeCell ref="P3:Q3"/>
    <mergeCell ref="S3:T3"/>
    <mergeCell ref="U3:V3"/>
    <mergeCell ref="X3:Y3"/>
    <mergeCell ref="Z3:AA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  <headerFooter alignWithMargins="0">
    <oddHeader>&amp;LStand: 14.12.2011</oddHeader>
    <oddFooter>&amp;R&amp;10Tabelle 57.1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2011-12-15T02:04:50Z</dcterms:created>
  <dcterms:modified xsi:type="dcterms:W3CDTF">2011-12-15T02:04:53Z</dcterms:modified>
  <cp:category/>
  <cp:version/>
  <cp:contentType/>
  <cp:contentStatus/>
</cp:coreProperties>
</file>