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Übersicht" sheetId="1" r:id="rId1"/>
  </sheets>
  <definedNames>
    <definedName name="_xlnm.Print_Titles" localSheetId="0">'Übersicht'!$1:$9</definedName>
  </definedNames>
  <calcPr fullCalcOnLoad="1"/>
</workbook>
</file>

<file path=xl/sharedStrings.xml><?xml version="1.0" encoding="utf-8"?>
<sst xmlns="http://schemas.openxmlformats.org/spreadsheetml/2006/main" count="59" uniqueCount="53">
  <si>
    <t>BIBB-Erhebung zum 30.09.</t>
  </si>
  <si>
    <t>Ausbildungsmarktstatistiken der Bundesagentur für Arbeit (BA) zum 30.09. (Auszüge)</t>
  </si>
  <si>
    <t>Verknüpfung der Daten der BIBB-Erhebung zum 30.09. 
mit den Ausbildungsmarktstatistiken der Bundesagentur für Arbeit (BA) zum 30.09.</t>
  </si>
  <si>
    <t>Entwicklungen zum Vorjahr in %</t>
  </si>
  <si>
    <t>Neue Ausbildungs-verträge</t>
  </si>
  <si>
    <r>
      <t>Unbesetzte Ausbildungs-plätze</t>
    </r>
    <r>
      <rPr>
        <vertAlign val="superscript"/>
        <sz val="8"/>
        <color indexed="18"/>
        <rFont val="Arial"/>
        <family val="2"/>
      </rPr>
      <t>3)</t>
    </r>
  </si>
  <si>
    <t>Bewerber, für die die Vermittlungsbemühungen weiterlaufen</t>
  </si>
  <si>
    <t xml:space="preserve">Ausbildungs-platzangebot </t>
  </si>
  <si>
    <r>
      <t xml:space="preserve">Ausbildungsplatznachfrage </t>
    </r>
    <r>
      <rPr>
        <vertAlign val="superscript"/>
        <sz val="8"/>
        <color indexed="18"/>
        <rFont val="Arial"/>
        <family val="2"/>
      </rPr>
      <t xml:space="preserve"> </t>
    </r>
  </si>
  <si>
    <t>Marktverhältnisse</t>
  </si>
  <si>
    <t>Ausbildungs-platzangebot</t>
  </si>
  <si>
    <r>
      <t>Unversorgte Bewerber ohne Alternative</t>
    </r>
    <r>
      <rPr>
        <vertAlign val="superscript"/>
        <sz val="8"/>
        <color indexed="18"/>
        <rFont val="Arial"/>
        <family val="2"/>
      </rPr>
      <t>1)2)</t>
    </r>
  </si>
  <si>
    <r>
      <t>Bewerber mit Alternative</t>
    </r>
    <r>
      <rPr>
        <vertAlign val="superscript"/>
        <sz val="8"/>
        <color indexed="18"/>
        <rFont val="Arial"/>
        <family val="2"/>
      </rPr>
      <t>1)</t>
    </r>
  </si>
  <si>
    <r>
      <t>Noch zu vermittelnde Bewerber insgesamt</t>
    </r>
    <r>
      <rPr>
        <vertAlign val="superscript"/>
        <sz val="8"/>
        <color indexed="18"/>
        <rFont val="Arial"/>
        <family val="2"/>
      </rPr>
      <t>1)</t>
    </r>
  </si>
  <si>
    <t>Angebots-Nachfrage-Relation (ANR) in %</t>
  </si>
  <si>
    <t xml:space="preserve">Überhang zwischen Angebot und Nachfrage </t>
  </si>
  <si>
    <t xml:space="preserve">nach alter Definition </t>
  </si>
  <si>
    <t xml:space="preserve"> nach erweiterter Definition </t>
  </si>
  <si>
    <t>nach erweiterter Definition</t>
  </si>
  <si>
    <t>nach alter Definition</t>
  </si>
  <si>
    <t>(Sp.3+Sp.4)</t>
  </si>
  <si>
    <t xml:space="preserve"> (Sp.1+Sp.2)</t>
  </si>
  <si>
    <t>(Sp.1+Sp.3)</t>
  </si>
  <si>
    <t>(Sp.1+Sp.5)</t>
  </si>
  <si>
    <t>(Sp.6:Sp.7)</t>
  </si>
  <si>
    <t>(Sp.6:Sp.8)</t>
  </si>
  <si>
    <t xml:space="preserve"> (Sp.6-Sp.7)</t>
  </si>
  <si>
    <t xml:space="preserve"> (Sp.6-Sp.8)</t>
  </si>
  <si>
    <t>Sp. 1</t>
  </si>
  <si>
    <t>Sp. 2</t>
  </si>
  <si>
    <t>Sp. 3</t>
  </si>
  <si>
    <t>Sp. 4</t>
  </si>
  <si>
    <t>Sp. 5</t>
  </si>
  <si>
    <t>Sp. 6</t>
  </si>
  <si>
    <t>Sp. 7</t>
  </si>
  <si>
    <t>Sp. 8</t>
  </si>
  <si>
    <t>Sp. 9</t>
  </si>
  <si>
    <t>Sp. 10</t>
  </si>
  <si>
    <t>Sp. 11</t>
  </si>
  <si>
    <t>Sp. 12</t>
  </si>
  <si>
    <t>Sp. 13</t>
  </si>
  <si>
    <t>Sp. 14</t>
  </si>
  <si>
    <t>Sp. 15</t>
  </si>
  <si>
    <t>Sp. 16</t>
  </si>
  <si>
    <t>Bundesgebiet</t>
  </si>
  <si>
    <t>Alte Länder</t>
  </si>
  <si>
    <t>Neue Länder und Berlin</t>
  </si>
  <si>
    <t>1) nur Ausbildung im dualen System und ohne Bewerber mit Wohnsitz im Ausland.</t>
  </si>
  <si>
    <t>2)  Durch eine geänderte regionale Zuordnung sind Vergleiche mit Zeiträumen vor 2005 nur eingeschränkt möglich.</t>
  </si>
  <si>
    <t>3)  nur Ausbildung im dualen System und ohne jene unbesetzten Ausbildungsstellen, die für die BA regional nicht zuzuordnen sind.</t>
  </si>
  <si>
    <t>Nachdruck -auch auszugsweise- nur mit Quellenangabe gestattet</t>
  </si>
  <si>
    <t>Neu abgeschlossene Ausbildungsverträge, Ausbildungsplatzangebot und -nachfrage (incl. Daten der zugelassenen kommunalen Träger) 2009 bis 2011</t>
  </si>
  <si>
    <t>Quellen: Bundesinstitut für Berufsbildung, Erhebung zum 30. September; Bundesagentur für Arbeit (Ausbildungsmarktstatistik), aus Gründen des Datenschutzes werden Werte kleiner 3 nicht ausgewiesen.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</si>
</sst>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19" fillId="0" borderId="0" xfId="51" applyFont="1" applyAlignment="1">
      <alignment vertical="center"/>
      <protection/>
    </xf>
    <xf numFmtId="0" fontId="20" fillId="0" borderId="0" xfId="51" applyFont="1" applyAlignment="1">
      <alignment vertical="center"/>
      <protection/>
    </xf>
    <xf numFmtId="0" fontId="19" fillId="0" borderId="0" xfId="51" applyFont="1">
      <alignment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21" fillId="0" borderId="12" xfId="51" applyFont="1" applyBorder="1" applyAlignment="1">
      <alignment horizontal="center" vertical="center" wrapText="1"/>
      <protection/>
    </xf>
    <xf numFmtId="0" fontId="21" fillId="0" borderId="13" xfId="51" applyFont="1" applyBorder="1" applyAlignment="1">
      <alignment horizontal="center" vertical="center" wrapText="1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21" fillId="0" borderId="16" xfId="51" applyFont="1" applyBorder="1" applyAlignment="1">
      <alignment horizontal="center" vertical="center" wrapText="1"/>
      <protection/>
    </xf>
    <xf numFmtId="0" fontId="22" fillId="0" borderId="11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2" fillId="0" borderId="15" xfId="51" applyFont="1" applyBorder="1" applyAlignment="1">
      <alignment horizontal="center" vertical="center" wrapText="1"/>
      <protection/>
    </xf>
    <xf numFmtId="0" fontId="21" fillId="0" borderId="0" xfId="51" applyFont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18" xfId="51" applyBorder="1" applyAlignment="1">
      <alignment horizontal="center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18" fillId="0" borderId="11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17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2" xfId="51" applyBorder="1" applyAlignment="1">
      <alignment horizontal="center" vertical="center" wrapText="1"/>
      <protection/>
    </xf>
    <xf numFmtId="0" fontId="18" fillId="0" borderId="14" xfId="51" applyBorder="1" applyAlignment="1">
      <alignment horizontal="center" vertical="center" wrapText="1"/>
      <protection/>
    </xf>
    <xf numFmtId="0" fontId="18" fillId="0" borderId="15" xfId="51" applyBorder="1" applyAlignment="1">
      <alignment horizontal="center" vertical="center" wrapText="1"/>
      <protection/>
    </xf>
    <xf numFmtId="0" fontId="18" fillId="0" borderId="17" xfId="51" applyBorder="1" applyAlignment="1">
      <alignment horizontal="center" vertical="center" wrapText="1"/>
      <protection/>
    </xf>
    <xf numFmtId="0" fontId="18" fillId="0" borderId="20" xfId="51" applyBorder="1" applyAlignment="1">
      <alignment horizontal="center" vertical="center" wrapText="1"/>
      <protection/>
    </xf>
    <xf numFmtId="0" fontId="18" fillId="0" borderId="18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22" fillId="0" borderId="17" xfId="51" applyFont="1" applyBorder="1" applyAlignment="1">
      <alignment horizontal="center" vertical="center" wrapText="1"/>
      <protection/>
    </xf>
    <xf numFmtId="0" fontId="22" fillId="0" borderId="20" xfId="51" applyFont="1" applyBorder="1" applyAlignment="1">
      <alignment horizontal="center" vertical="center" wrapText="1"/>
      <protection/>
    </xf>
    <xf numFmtId="0" fontId="21" fillId="0" borderId="0" xfId="51" applyFont="1">
      <alignment/>
      <protection/>
    </xf>
    <xf numFmtId="0" fontId="21" fillId="0" borderId="23" xfId="51" applyFont="1" applyBorder="1" applyAlignment="1">
      <alignment horizontal="center" vertical="center" wrapText="1"/>
      <protection/>
    </xf>
    <xf numFmtId="0" fontId="21" fillId="0" borderId="24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3" xfId="51" applyBorder="1" applyAlignment="1">
      <alignment horizontal="center" vertical="center" wrapText="1"/>
      <protection/>
    </xf>
    <xf numFmtId="0" fontId="22" fillId="0" borderId="21" xfId="51" applyFont="1" applyBorder="1" applyAlignment="1">
      <alignment horizontal="center" vertical="center" wrapText="1"/>
      <protection/>
    </xf>
    <xf numFmtId="0" fontId="22" fillId="0" borderId="23" xfId="51" applyFont="1" applyBorder="1" applyAlignment="1">
      <alignment horizontal="center" vertical="center" wrapText="1"/>
      <protection/>
    </xf>
    <xf numFmtId="0" fontId="21" fillId="0" borderId="22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/>
      <protection/>
    </xf>
    <xf numFmtId="0" fontId="18" fillId="0" borderId="22" xfId="51" applyBorder="1" applyAlignment="1">
      <alignment horizontal="center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24" fillId="0" borderId="17" xfId="51" applyFont="1" applyBorder="1">
      <alignment/>
      <protection/>
    </xf>
    <xf numFmtId="0" fontId="25" fillId="0" borderId="0" xfId="51" applyFont="1" applyBorder="1" applyAlignment="1">
      <alignment horizontal="center"/>
      <protection/>
    </xf>
    <xf numFmtId="0" fontId="24" fillId="0" borderId="20" xfId="51" applyFont="1" applyBorder="1" applyAlignment="1">
      <alignment wrapText="1"/>
      <protection/>
    </xf>
    <xf numFmtId="0" fontId="24" fillId="0" borderId="0" xfId="51" applyFont="1" applyBorder="1" applyAlignment="1">
      <alignment wrapText="1"/>
      <protection/>
    </xf>
    <xf numFmtId="0" fontId="24" fillId="0" borderId="20" xfId="51" applyFont="1" applyBorder="1" applyAlignment="1">
      <alignment horizontal="right" wrapText="1"/>
      <protection/>
    </xf>
    <xf numFmtId="0" fontId="24" fillId="0" borderId="18" xfId="51" applyFont="1" applyBorder="1" applyAlignment="1">
      <alignment wrapText="1"/>
      <protection/>
    </xf>
    <xf numFmtId="0" fontId="24" fillId="0" borderId="0" xfId="51" applyFont="1">
      <alignment/>
      <protection/>
    </xf>
    <xf numFmtId="0" fontId="24" fillId="0" borderId="0" xfId="51" applyFont="1" applyBorder="1" applyAlignment="1">
      <alignment horizontal="center"/>
      <protection/>
    </xf>
    <xf numFmtId="3" fontId="24" fillId="0" borderId="20" xfId="51" applyNumberFormat="1" applyFont="1" applyBorder="1">
      <alignment/>
      <protection/>
    </xf>
    <xf numFmtId="3" fontId="24" fillId="0" borderId="0" xfId="51" applyNumberFormat="1" applyFont="1" applyBorder="1">
      <alignment/>
      <protection/>
    </xf>
    <xf numFmtId="3" fontId="24" fillId="0" borderId="20" xfId="51" applyNumberFormat="1" applyFont="1" applyBorder="1" applyAlignment="1">
      <alignment horizontal="right"/>
      <protection/>
    </xf>
    <xf numFmtId="164" fontId="24" fillId="0" borderId="20" xfId="51" applyNumberFormat="1" applyFont="1" applyBorder="1" applyAlignment="1">
      <alignment horizontal="right"/>
      <protection/>
    </xf>
    <xf numFmtId="164" fontId="24" fillId="0" borderId="0" xfId="51" applyNumberFormat="1" applyFont="1" applyBorder="1" applyAlignment="1">
      <alignment horizontal="right"/>
      <protection/>
    </xf>
    <xf numFmtId="164" fontId="24" fillId="0" borderId="18" xfId="51" applyNumberFormat="1" applyFont="1" applyBorder="1" applyAlignment="1">
      <alignment horizontal="right"/>
      <protection/>
    </xf>
    <xf numFmtId="3" fontId="24" fillId="0" borderId="20" xfId="51" applyNumberFormat="1" applyFont="1" applyBorder="1" applyAlignment="1">
      <alignment/>
      <protection/>
    </xf>
    <xf numFmtId="3" fontId="24" fillId="0" borderId="0" xfId="51" applyNumberFormat="1" applyFont="1" applyBorder="1" applyAlignment="1">
      <alignment/>
      <protection/>
    </xf>
    <xf numFmtId="164" fontId="24" fillId="0" borderId="20" xfId="51" applyNumberFormat="1" applyFont="1" applyBorder="1" applyAlignment="1">
      <alignment/>
      <protection/>
    </xf>
    <xf numFmtId="164" fontId="24" fillId="0" borderId="0" xfId="51" applyNumberFormat="1" applyFont="1" applyBorder="1" applyAlignment="1">
      <alignment/>
      <protection/>
    </xf>
    <xf numFmtId="164" fontId="24" fillId="0" borderId="18" xfId="51" applyNumberFormat="1" applyFont="1" applyBorder="1" applyAlignment="1">
      <alignment/>
      <protection/>
    </xf>
    <xf numFmtId="0" fontId="25" fillId="0" borderId="0" xfId="51" applyFont="1" applyBorder="1" applyAlignment="1">
      <alignment horizontal="center" wrapText="1"/>
      <protection/>
    </xf>
    <xf numFmtId="0" fontId="24" fillId="0" borderId="21" xfId="51" applyFont="1" applyBorder="1">
      <alignment/>
      <protection/>
    </xf>
    <xf numFmtId="0" fontId="24" fillId="0" borderId="24" xfId="51" applyFont="1" applyBorder="1" applyAlignment="1">
      <alignment horizontal="center"/>
      <protection/>
    </xf>
    <xf numFmtId="3" fontId="24" fillId="0" borderId="23" xfId="51" applyNumberFormat="1" applyFont="1" applyBorder="1">
      <alignment/>
      <protection/>
    </xf>
    <xf numFmtId="3" fontId="24" fillId="0" borderId="24" xfId="51" applyNumberFormat="1" applyFont="1" applyBorder="1">
      <alignment/>
      <protection/>
    </xf>
    <xf numFmtId="0" fontId="24" fillId="0" borderId="23" xfId="51" applyFont="1" applyBorder="1">
      <alignment/>
      <protection/>
    </xf>
    <xf numFmtId="0" fontId="24" fillId="0" borderId="23" xfId="51" applyFont="1" applyBorder="1" applyAlignment="1">
      <alignment horizontal="right"/>
      <protection/>
    </xf>
    <xf numFmtId="3" fontId="24" fillId="0" borderId="23" xfId="51" applyNumberFormat="1" applyFont="1" applyBorder="1" applyAlignment="1">
      <alignment horizontal="right"/>
      <protection/>
    </xf>
    <xf numFmtId="0" fontId="24" fillId="0" borderId="24" xfId="51" applyFont="1" applyBorder="1">
      <alignment/>
      <protection/>
    </xf>
    <xf numFmtId="0" fontId="24" fillId="0" borderId="22" xfId="51" applyFont="1" applyBorder="1">
      <alignment/>
      <protection/>
    </xf>
    <xf numFmtId="3" fontId="24" fillId="0" borderId="0" xfId="51" applyNumberFormat="1" applyFont="1">
      <alignment/>
      <protection/>
    </xf>
    <xf numFmtId="3" fontId="24" fillId="0" borderId="0" xfId="51" applyNumberFormat="1" applyFont="1" applyAlignment="1">
      <alignment horizontal="right"/>
      <protection/>
    </xf>
    <xf numFmtId="0" fontId="24" fillId="0" borderId="0" xfId="51" applyFont="1" applyAlignment="1">
      <alignment horizontal="left" wrapText="1"/>
      <protection/>
    </xf>
    <xf numFmtId="0" fontId="24" fillId="0" borderId="0" xfId="51" applyFont="1" applyAlignment="1">
      <alignment horizontal="left"/>
      <protection/>
    </xf>
    <xf numFmtId="0" fontId="25" fillId="0" borderId="0" xfId="51" applyFont="1" applyAlignment="1">
      <alignment horizontal="left"/>
      <protection/>
    </xf>
    <xf numFmtId="0" fontId="26" fillId="0" borderId="0" xfId="51" applyFont="1" applyBorder="1" applyAlignment="1">
      <alignment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tabSelected="1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26" sqref="C26"/>
    </sheetView>
  </sheetViews>
  <sheetFormatPr defaultColWidth="11.421875" defaultRowHeight="15"/>
  <cols>
    <col min="1" max="1" width="0.85546875" style="51" customWidth="1"/>
    <col min="2" max="2" width="0.9921875" style="51" customWidth="1"/>
    <col min="3" max="3" width="12.421875" style="51" customWidth="1"/>
    <col min="4" max="4" width="12.140625" style="51" customWidth="1"/>
    <col min="5" max="5" width="9.28125" style="51" customWidth="1"/>
    <col min="6" max="6" width="10.140625" style="51" customWidth="1"/>
    <col min="7" max="7" width="9.421875" style="51" customWidth="1"/>
    <col min="8" max="8" width="9.8515625" style="51" customWidth="1"/>
    <col min="9" max="10" width="10.421875" style="51" customWidth="1"/>
    <col min="11" max="11" width="10.140625" style="51" customWidth="1"/>
    <col min="12" max="13" width="10.28125" style="51" customWidth="1"/>
    <col min="14" max="14" width="11.00390625" style="51" customWidth="1"/>
    <col min="15" max="15" width="10.7109375" style="51" customWidth="1"/>
    <col min="16" max="16" width="9.57421875" style="51" customWidth="1"/>
    <col min="17" max="18" width="10.421875" style="51" customWidth="1"/>
    <col min="19" max="19" width="11.140625" style="51" customWidth="1"/>
    <col min="20" max="16384" width="11.421875" style="51" customWidth="1"/>
  </cols>
  <sheetData>
    <row r="2" s="1" customFormat="1" ht="14.25" customHeight="1">
      <c r="C2" s="2" t="s">
        <v>51</v>
      </c>
    </row>
    <row r="3" s="3" customFormat="1" ht="12"/>
    <row r="4" spans="2:19" s="14" customFormat="1" ht="35.25" customHeight="1">
      <c r="B4" s="4"/>
      <c r="C4" s="5"/>
      <c r="D4" s="6" t="s">
        <v>0</v>
      </c>
      <c r="E4" s="7" t="s">
        <v>1</v>
      </c>
      <c r="F4" s="8"/>
      <c r="G4" s="8"/>
      <c r="H4" s="9"/>
      <c r="I4" s="4" t="s">
        <v>2</v>
      </c>
      <c r="J4" s="10"/>
      <c r="K4" s="10"/>
      <c r="L4" s="10"/>
      <c r="M4" s="10"/>
      <c r="N4" s="10"/>
      <c r="O4" s="11"/>
      <c r="P4" s="7" t="s">
        <v>3</v>
      </c>
      <c r="Q4" s="12"/>
      <c r="R4" s="12"/>
      <c r="S4" s="13"/>
    </row>
    <row r="5" spans="2:19" s="14" customFormat="1" ht="24" customHeight="1">
      <c r="B5" s="15"/>
      <c r="C5" s="16"/>
      <c r="D5" s="17" t="s">
        <v>4</v>
      </c>
      <c r="E5" s="17" t="s">
        <v>5</v>
      </c>
      <c r="F5" s="8" t="s">
        <v>6</v>
      </c>
      <c r="G5" s="12"/>
      <c r="H5" s="13"/>
      <c r="I5" s="4" t="s">
        <v>7</v>
      </c>
      <c r="J5" s="4" t="s">
        <v>8</v>
      </c>
      <c r="K5" s="18"/>
      <c r="L5" s="7" t="s">
        <v>9</v>
      </c>
      <c r="M5" s="8"/>
      <c r="N5" s="8"/>
      <c r="O5" s="13"/>
      <c r="P5" s="4" t="s">
        <v>4</v>
      </c>
      <c r="Q5" s="17" t="s">
        <v>10</v>
      </c>
      <c r="R5" s="4" t="s">
        <v>8</v>
      </c>
      <c r="S5" s="18"/>
    </row>
    <row r="6" spans="2:19" s="14" customFormat="1" ht="24" customHeight="1">
      <c r="B6" s="15"/>
      <c r="C6" s="16"/>
      <c r="D6" s="19"/>
      <c r="E6" s="19"/>
      <c r="F6" s="4" t="s">
        <v>11</v>
      </c>
      <c r="G6" s="17" t="s">
        <v>12</v>
      </c>
      <c r="H6" s="5" t="s">
        <v>13</v>
      </c>
      <c r="I6" s="20"/>
      <c r="J6" s="21"/>
      <c r="K6" s="22"/>
      <c r="L6" s="7" t="s">
        <v>14</v>
      </c>
      <c r="M6" s="23"/>
      <c r="N6" s="7" t="s">
        <v>15</v>
      </c>
      <c r="O6" s="24"/>
      <c r="P6" s="20"/>
      <c r="Q6" s="19"/>
      <c r="R6" s="21"/>
      <c r="S6" s="22"/>
    </row>
    <row r="7" spans="2:19" s="33" customFormat="1" ht="36" customHeight="1">
      <c r="B7" s="15"/>
      <c r="C7" s="16"/>
      <c r="D7" s="19"/>
      <c r="E7" s="19"/>
      <c r="F7" s="25"/>
      <c r="G7" s="26"/>
      <c r="H7" s="27"/>
      <c r="I7" s="20"/>
      <c r="J7" s="28" t="s">
        <v>16</v>
      </c>
      <c r="K7" s="29" t="s">
        <v>17</v>
      </c>
      <c r="L7" s="28" t="s">
        <v>16</v>
      </c>
      <c r="M7" s="29" t="s">
        <v>18</v>
      </c>
      <c r="N7" s="30" t="s">
        <v>19</v>
      </c>
      <c r="O7" s="28" t="s">
        <v>18</v>
      </c>
      <c r="P7" s="31"/>
      <c r="Q7" s="32"/>
      <c r="R7" s="28" t="s">
        <v>19</v>
      </c>
      <c r="S7" s="30" t="s">
        <v>17</v>
      </c>
    </row>
    <row r="8" spans="2:19" s="33" customFormat="1" ht="13.5" customHeight="1">
      <c r="B8" s="15"/>
      <c r="C8" s="16"/>
      <c r="D8" s="34"/>
      <c r="E8" s="35"/>
      <c r="F8" s="36"/>
      <c r="G8" s="37"/>
      <c r="H8" s="35" t="s">
        <v>20</v>
      </c>
      <c r="I8" s="34" t="s">
        <v>21</v>
      </c>
      <c r="J8" s="34" t="s">
        <v>22</v>
      </c>
      <c r="K8" s="35" t="s">
        <v>23</v>
      </c>
      <c r="L8" s="34" t="s">
        <v>24</v>
      </c>
      <c r="M8" s="35" t="s">
        <v>25</v>
      </c>
      <c r="N8" s="34" t="s">
        <v>26</v>
      </c>
      <c r="O8" s="35" t="s">
        <v>27</v>
      </c>
      <c r="P8" s="38"/>
      <c r="Q8" s="39"/>
      <c r="R8" s="40"/>
      <c r="S8" s="40"/>
    </row>
    <row r="9" spans="2:19" s="33" customFormat="1" ht="21" customHeight="1">
      <c r="B9" s="41"/>
      <c r="C9" s="42"/>
      <c r="D9" s="6" t="s">
        <v>28</v>
      </c>
      <c r="E9" s="43" t="s">
        <v>29</v>
      </c>
      <c r="F9" s="6" t="s">
        <v>30</v>
      </c>
      <c r="G9" s="6" t="s">
        <v>31</v>
      </c>
      <c r="H9" s="6" t="s">
        <v>32</v>
      </c>
      <c r="I9" s="43" t="s">
        <v>33</v>
      </c>
      <c r="J9" s="6" t="s">
        <v>34</v>
      </c>
      <c r="K9" s="6" t="s">
        <v>35</v>
      </c>
      <c r="L9" s="6" t="s">
        <v>36</v>
      </c>
      <c r="M9" s="43" t="s">
        <v>37</v>
      </c>
      <c r="N9" s="6" t="s">
        <v>38</v>
      </c>
      <c r="O9" s="43" t="s">
        <v>39</v>
      </c>
      <c r="P9" s="6" t="s">
        <v>40</v>
      </c>
      <c r="Q9" s="44" t="s">
        <v>41</v>
      </c>
      <c r="R9" s="44" t="s">
        <v>42</v>
      </c>
      <c r="S9" s="44" t="s">
        <v>43</v>
      </c>
    </row>
    <row r="10" spans="2:19" ht="18.75" customHeight="1">
      <c r="B10" s="45"/>
      <c r="C10" s="46" t="s">
        <v>44</v>
      </c>
      <c r="D10" s="47"/>
      <c r="E10" s="48"/>
      <c r="F10" s="47"/>
      <c r="G10" s="47"/>
      <c r="H10" s="49"/>
      <c r="I10" s="48"/>
      <c r="J10" s="47"/>
      <c r="K10" s="49"/>
      <c r="L10" s="47"/>
      <c r="M10" s="48"/>
      <c r="N10" s="47"/>
      <c r="O10" s="47"/>
      <c r="P10" s="48"/>
      <c r="Q10" s="47"/>
      <c r="R10" s="50"/>
      <c r="S10" s="50"/>
    </row>
    <row r="11" spans="2:19" ht="3.75" customHeight="1">
      <c r="B11" s="45"/>
      <c r="C11" s="52"/>
      <c r="D11" s="53"/>
      <c r="E11" s="54"/>
      <c r="F11" s="53"/>
      <c r="G11" s="55"/>
      <c r="H11" s="55"/>
      <c r="I11" s="54"/>
      <c r="J11" s="53"/>
      <c r="K11" s="55"/>
      <c r="L11" s="56"/>
      <c r="M11" s="57"/>
      <c r="N11" s="55"/>
      <c r="O11" s="55"/>
      <c r="P11" s="57"/>
      <c r="Q11" s="56"/>
      <c r="R11" s="58"/>
      <c r="S11" s="58"/>
    </row>
    <row r="12" spans="2:19" ht="12">
      <c r="B12" s="45"/>
      <c r="C12" s="52">
        <v>2009</v>
      </c>
      <c r="D12" s="59">
        <v>564307</v>
      </c>
      <c r="E12" s="60">
        <v>17140</v>
      </c>
      <c r="F12" s="59">
        <v>15671</v>
      </c>
      <c r="G12" s="59">
        <v>77048</v>
      </c>
      <c r="H12" s="59">
        <f>IF(G12&lt;&gt;".",F12+G12,".")</f>
        <v>92719</v>
      </c>
      <c r="I12" s="60">
        <f>IF(E12&lt;&gt;"*",D12+E12,".")</f>
        <v>581447</v>
      </c>
      <c r="J12" s="59">
        <f>IF(F12&lt;&gt;"*",D12+F12,".")</f>
        <v>579978</v>
      </c>
      <c r="K12" s="59">
        <f>IF(H12&lt;&gt;".",D12+H12,".")</f>
        <v>657026</v>
      </c>
      <c r="L12" s="61">
        <f>IF(AND(J12&lt;&gt;0,J12&lt;&gt;"."),I12*100/J12,".")</f>
        <v>100.25328546944884</v>
      </c>
      <c r="M12" s="62">
        <f>IF(K12&lt;&gt;".",IF(K12&lt;&gt;0,I12*100/K12,"."),".")</f>
        <v>88.49680225744491</v>
      </c>
      <c r="N12" s="59">
        <f>IF(AND(I12&lt;&gt;".",J12&lt;&gt;"."),I12-J12,".")</f>
        <v>1469</v>
      </c>
      <c r="O12" s="59">
        <f>IF(K12&lt;&gt;".",I12-K12,".")</f>
        <v>-75579</v>
      </c>
      <c r="P12" s="62" t="str">
        <f>IF(D11&lt;&gt;0,(D12-D11)*100/D11,".")</f>
        <v>.</v>
      </c>
      <c r="Q12" s="61" t="str">
        <f>IF(I11&lt;&gt;0,(I12-I11)*100/I11,".")</f>
        <v>.</v>
      </c>
      <c r="R12" s="63" t="str">
        <f>IF(AND(J11&lt;&gt;0,J11&lt;&gt;"."),(J12-J11)*100/J11,".")</f>
        <v>.</v>
      </c>
      <c r="S12" s="63" t="str">
        <f>IF(AND(K11&lt;&gt;0,K11&lt;&gt;".",K12&lt;&gt;"."),(K12-K11)*100/K11,".")</f>
        <v>.</v>
      </c>
    </row>
    <row r="13" spans="2:19" ht="12">
      <c r="B13" s="45"/>
      <c r="C13" s="52">
        <v>2010</v>
      </c>
      <c r="D13" s="59">
        <v>559960</v>
      </c>
      <c r="E13" s="60">
        <v>19497</v>
      </c>
      <c r="F13" s="59">
        <v>12248</v>
      </c>
      <c r="G13" s="59">
        <v>72271</v>
      </c>
      <c r="H13" s="59">
        <f>IF(G13&lt;&gt;".",F13+G13,".")</f>
        <v>84519</v>
      </c>
      <c r="I13" s="60">
        <f>IF(E13&lt;&gt;"*",D13+E13,".")</f>
        <v>579457</v>
      </c>
      <c r="J13" s="59">
        <f>IF(F13&lt;&gt;"*",D13+F13,".")</f>
        <v>572208</v>
      </c>
      <c r="K13" s="59">
        <f>IF(H13&lt;&gt;".",D13+H13,".")</f>
        <v>644479</v>
      </c>
      <c r="L13" s="61">
        <f>IF(AND(J13&lt;&gt;0,J13&lt;&gt;"."),I13*100/J13,".")</f>
        <v>101.26684702066382</v>
      </c>
      <c r="M13" s="62">
        <f>IF(K13&lt;&gt;".",IF(K13&lt;&gt;0,I13*100/K13,"."),".")</f>
        <v>89.91092029375666</v>
      </c>
      <c r="N13" s="59">
        <f>IF(AND(I13&lt;&gt;".",J13&lt;&gt;"."),I13-J13,".")</f>
        <v>7249</v>
      </c>
      <c r="O13" s="59">
        <f>IF(K13&lt;&gt;".",I13-K13,".")</f>
        <v>-65022</v>
      </c>
      <c r="P13" s="62">
        <f>IF(D12&lt;&gt;0,(D13-D12)*100/D12,".")</f>
        <v>-0.7703253725365803</v>
      </c>
      <c r="Q13" s="61">
        <f>IF(I12&lt;&gt;0,(I13-I12)*100/I12,".")</f>
        <v>-0.34224959454602055</v>
      </c>
      <c r="R13" s="63">
        <f>IF(AND(J12&lt;&gt;0,J12&lt;&gt;"."),(J13-J12)*100/J12,".")</f>
        <v>-1.3397059888478529</v>
      </c>
      <c r="S13" s="63">
        <f>IF(AND(K12&lt;&gt;0,K12&lt;&gt;".",K13&lt;&gt;"."),(K13-K12)*100/K12,".")</f>
        <v>-1.909665675330961</v>
      </c>
    </row>
    <row r="14" spans="2:19" ht="12">
      <c r="B14" s="45"/>
      <c r="C14" s="52">
        <v>2011</v>
      </c>
      <c r="D14" s="59">
        <v>570140</v>
      </c>
      <c r="E14" s="60">
        <v>29562</v>
      </c>
      <c r="F14" s="59">
        <v>11531</v>
      </c>
      <c r="G14" s="59">
        <v>65111</v>
      </c>
      <c r="H14" s="59">
        <f>IF(G14&lt;&gt;".",F14+G14,".")</f>
        <v>76642</v>
      </c>
      <c r="I14" s="60">
        <f>IF(E14&lt;&gt;"*",D14+E14,".")</f>
        <v>599702</v>
      </c>
      <c r="J14" s="59">
        <f>IF(F14&lt;&gt;"*",D14+F14,".")</f>
        <v>581671</v>
      </c>
      <c r="K14" s="59">
        <f>IF(H14&lt;&gt;".",D14+H14,".")</f>
        <v>646782</v>
      </c>
      <c r="L14" s="61">
        <f>IF(AND(J14&lt;&gt;0,J14&lt;&gt;"."),I14*100/J14,".")</f>
        <v>103.0998622932895</v>
      </c>
      <c r="M14" s="62">
        <f>IF(K14&lt;&gt;".",IF(K14&lt;&gt;0,I14*100/K14,"."),".")</f>
        <v>92.7208858626245</v>
      </c>
      <c r="N14" s="59">
        <f>IF(AND(I14&lt;&gt;".",J14&lt;&gt;"."),I14-J14,".")</f>
        <v>18031</v>
      </c>
      <c r="O14" s="59">
        <f>IF(K14&lt;&gt;".",I14-K14,".")</f>
        <v>-47080</v>
      </c>
      <c r="P14" s="62">
        <f>IF(D13&lt;&gt;0,(D14-D13)*100/D13,".")</f>
        <v>1.8179869990713622</v>
      </c>
      <c r="Q14" s="61">
        <f>IF(I13&lt;&gt;0,(I14-I13)*100/I13,".")</f>
        <v>3.493788149940375</v>
      </c>
      <c r="R14" s="63">
        <f>IF(AND(J13&lt;&gt;0,J13&lt;&gt;"."),(J14-J13)*100/J13,".")</f>
        <v>1.6537692587310908</v>
      </c>
      <c r="S14" s="63">
        <f>IF(AND(K13&lt;&gt;0,K13&lt;&gt;".",K14&lt;&gt;"."),(K14-K13)*100/K13,".")</f>
        <v>0.3573429079923473</v>
      </c>
    </row>
    <row r="15" spans="2:19" ht="18.75" customHeight="1">
      <c r="B15" s="45"/>
      <c r="C15" s="52"/>
      <c r="D15" s="59"/>
      <c r="E15" s="60"/>
      <c r="F15" s="59"/>
      <c r="G15" s="59"/>
      <c r="H15" s="59"/>
      <c r="I15" s="60"/>
      <c r="J15" s="59"/>
      <c r="K15" s="59"/>
      <c r="L15" s="61"/>
      <c r="M15" s="62"/>
      <c r="N15" s="59"/>
      <c r="O15" s="59"/>
      <c r="P15" s="62"/>
      <c r="Q15" s="61"/>
      <c r="R15" s="63"/>
      <c r="S15" s="63"/>
    </row>
    <row r="16" spans="2:19" ht="12">
      <c r="B16" s="45"/>
      <c r="C16" s="46" t="s">
        <v>45</v>
      </c>
      <c r="D16" s="59"/>
      <c r="E16" s="60"/>
      <c r="F16" s="59"/>
      <c r="G16" s="59"/>
      <c r="H16" s="59"/>
      <c r="I16" s="60"/>
      <c r="J16" s="59"/>
      <c r="K16" s="59"/>
      <c r="L16" s="61"/>
      <c r="M16" s="62"/>
      <c r="N16" s="59"/>
      <c r="O16" s="59"/>
      <c r="P16" s="62"/>
      <c r="Q16" s="61"/>
      <c r="R16" s="63"/>
      <c r="S16" s="63"/>
    </row>
    <row r="17" spans="2:19" ht="3.75" customHeight="1">
      <c r="B17" s="45"/>
      <c r="C17" s="52"/>
      <c r="D17" s="59"/>
      <c r="E17" s="60"/>
      <c r="F17" s="59"/>
      <c r="G17" s="59"/>
      <c r="H17" s="59"/>
      <c r="I17" s="60"/>
      <c r="J17" s="59"/>
      <c r="K17" s="59"/>
      <c r="L17" s="61"/>
      <c r="M17" s="62"/>
      <c r="N17" s="59"/>
      <c r="O17" s="59"/>
      <c r="P17" s="62"/>
      <c r="Q17" s="61"/>
      <c r="R17" s="63"/>
      <c r="S17" s="63"/>
    </row>
    <row r="18" spans="2:19" ht="12">
      <c r="B18" s="45"/>
      <c r="C18" s="52">
        <v>2009</v>
      </c>
      <c r="D18" s="59">
        <v>465309</v>
      </c>
      <c r="E18" s="60">
        <v>14496</v>
      </c>
      <c r="F18" s="59">
        <v>11254</v>
      </c>
      <c r="G18" s="59">
        <v>70096</v>
      </c>
      <c r="H18" s="59">
        <f>IF(G18&lt;&gt;".",F18+G18,".")</f>
        <v>81350</v>
      </c>
      <c r="I18" s="60">
        <f>IF(E18&lt;&gt;"*",D18+E18,".")</f>
        <v>479805</v>
      </c>
      <c r="J18" s="59">
        <f>IF(F18&lt;&gt;"*",D18+F18,".")</f>
        <v>476563</v>
      </c>
      <c r="K18" s="59">
        <f>IF(H18&lt;&gt;".",D18+H18,".")</f>
        <v>546659</v>
      </c>
      <c r="L18" s="61">
        <f>IF(AND(J18&lt;&gt;0,J18&lt;&gt;"."),I18*100/J18,".")</f>
        <v>100.68028781084557</v>
      </c>
      <c r="M18" s="62">
        <f>IF(K18&lt;&gt;".",IF(K18&lt;&gt;0,I18*100/K18,"."),".")</f>
        <v>87.77043824395098</v>
      </c>
      <c r="N18" s="59">
        <f>IF(AND(I18&lt;&gt;".",J18&lt;&gt;"."),I18-J18,".")</f>
        <v>3242</v>
      </c>
      <c r="O18" s="59">
        <f>IF(K18&lt;&gt;".",I18-K18,".")</f>
        <v>-66854</v>
      </c>
      <c r="P18" s="62" t="str">
        <f>IF(D17&lt;&gt;0,(D18-D17)*100/D17,".")</f>
        <v>.</v>
      </c>
      <c r="Q18" s="61" t="str">
        <f>IF(I17&lt;&gt;0,(I18-I17)*100/I17,".")</f>
        <v>.</v>
      </c>
      <c r="R18" s="63" t="str">
        <f>IF(AND(J17&lt;&gt;0,J17&lt;&gt;"."),(J18-J17)*100/J17,".")</f>
        <v>.</v>
      </c>
      <c r="S18" s="63" t="str">
        <f>IF(AND(K17&lt;&gt;0,K17&lt;&gt;".",K18&lt;&gt;"."),(K18-K17)*100/K17,".")</f>
        <v>.</v>
      </c>
    </row>
    <row r="19" spans="2:19" ht="12">
      <c r="B19" s="45"/>
      <c r="C19" s="52">
        <v>2010</v>
      </c>
      <c r="D19" s="59">
        <v>468297</v>
      </c>
      <c r="E19" s="60">
        <v>15833</v>
      </c>
      <c r="F19" s="59">
        <v>8489</v>
      </c>
      <c r="G19" s="59">
        <v>66064</v>
      </c>
      <c r="H19" s="59">
        <f>IF(G19&lt;&gt;".",F19+G19,".")</f>
        <v>74553</v>
      </c>
      <c r="I19" s="60">
        <f>IF(E19&lt;&gt;"*",D19+E19,".")</f>
        <v>484130</v>
      </c>
      <c r="J19" s="59">
        <f>IF(F19&lt;&gt;"*",D19+F19,".")</f>
        <v>476786</v>
      </c>
      <c r="K19" s="59">
        <f>IF(H19&lt;&gt;".",D19+H19,".")</f>
        <v>542850</v>
      </c>
      <c r="L19" s="61">
        <f>IF(AND(J19&lt;&gt;0,J19&lt;&gt;"."),I19*100/J19,".")</f>
        <v>101.54031368370715</v>
      </c>
      <c r="M19" s="62">
        <f>IF(K19&lt;&gt;".",IF(K19&lt;&gt;0,I19*100/K19,"."),".")</f>
        <v>89.1830155659943</v>
      </c>
      <c r="N19" s="59">
        <f>IF(AND(I19&lt;&gt;".",J19&lt;&gt;"."),I19-J19,".")</f>
        <v>7344</v>
      </c>
      <c r="O19" s="59">
        <f>IF(K19&lt;&gt;".",I19-K19,".")</f>
        <v>-58720</v>
      </c>
      <c r="P19" s="62">
        <f>IF(D18&lt;&gt;0,(D19-D18)*100/D18,".")</f>
        <v>0.6421539235217888</v>
      </c>
      <c r="Q19" s="61">
        <f>IF(I18&lt;&gt;0,(I19-I18)*100/I18,".")</f>
        <v>0.9014078636112587</v>
      </c>
      <c r="R19" s="63">
        <f>IF(AND(J18&lt;&gt;0,J18&lt;&gt;"."),(J19-J18)*100/J18,".")</f>
        <v>0.046793393528242855</v>
      </c>
      <c r="S19" s="63">
        <f>IF(AND(K18&lt;&gt;0,K18&lt;&gt;".",K19&lt;&gt;"."),(K19-K18)*100/K18,".")</f>
        <v>-0.6967780645704178</v>
      </c>
    </row>
    <row r="20" spans="2:19" ht="12">
      <c r="B20" s="45"/>
      <c r="C20" s="52">
        <v>2011</v>
      </c>
      <c r="D20" s="59">
        <v>485645</v>
      </c>
      <c r="E20" s="60">
        <v>24385</v>
      </c>
      <c r="F20" s="59">
        <v>8446</v>
      </c>
      <c r="G20" s="59">
        <v>59301</v>
      </c>
      <c r="H20" s="59">
        <f>IF(G20&lt;&gt;".",F20+G20,".")</f>
        <v>67747</v>
      </c>
      <c r="I20" s="60">
        <f>IF(E20&lt;&gt;"*",D20+E20,".")</f>
        <v>510030</v>
      </c>
      <c r="J20" s="59">
        <f>IF(F20&lt;&gt;"*",D20+F20,".")</f>
        <v>494091</v>
      </c>
      <c r="K20" s="59">
        <f>IF(H20&lt;&gt;".",D20+H20,".")</f>
        <v>553392</v>
      </c>
      <c r="L20" s="61">
        <f>IF(AND(J20&lt;&gt;0,J20&lt;&gt;"."),I20*100/J20,".")</f>
        <v>103.22592396947121</v>
      </c>
      <c r="M20" s="62">
        <f>IF(K20&lt;&gt;".",IF(K20&lt;&gt;0,I20*100/K20,"."),".")</f>
        <v>92.16432474629195</v>
      </c>
      <c r="N20" s="59">
        <f>IF(AND(I20&lt;&gt;".",J20&lt;&gt;"."),I20-J20,".")</f>
        <v>15939</v>
      </c>
      <c r="O20" s="59">
        <f>IF(K20&lt;&gt;".",I20-K20,".")</f>
        <v>-43362</v>
      </c>
      <c r="P20" s="62">
        <f>IF(D19&lt;&gt;0,(D20-D19)*100/D19,".")</f>
        <v>3.704486682596728</v>
      </c>
      <c r="Q20" s="61">
        <f>IF(I19&lt;&gt;0,(I20-I19)*100/I19,".")</f>
        <v>5.349802738933757</v>
      </c>
      <c r="R20" s="63">
        <f>IF(AND(J19&lt;&gt;0,J19&lt;&gt;"."),(J20-J19)*100/J19,".")</f>
        <v>3.6295109336264066</v>
      </c>
      <c r="S20" s="63">
        <f>IF(AND(K19&lt;&gt;0,K19&lt;&gt;".",K20&lt;&gt;"."),(K20-K19)*100/K19,".")</f>
        <v>1.941972920696325</v>
      </c>
    </row>
    <row r="21" spans="2:19" ht="19.5" customHeight="1">
      <c r="B21" s="45"/>
      <c r="C21" s="52"/>
      <c r="D21" s="59"/>
      <c r="E21" s="60"/>
      <c r="F21" s="59"/>
      <c r="G21" s="59"/>
      <c r="H21" s="59"/>
      <c r="I21" s="60"/>
      <c r="J21" s="59"/>
      <c r="K21" s="59"/>
      <c r="L21" s="61"/>
      <c r="M21" s="62"/>
      <c r="N21" s="59"/>
      <c r="O21" s="59"/>
      <c r="P21" s="62"/>
      <c r="Q21" s="61"/>
      <c r="R21" s="63"/>
      <c r="S21" s="63"/>
    </row>
    <row r="22" spans="2:19" ht="24" customHeight="1">
      <c r="B22" s="45"/>
      <c r="C22" s="64" t="s">
        <v>46</v>
      </c>
      <c r="D22" s="59"/>
      <c r="E22" s="60"/>
      <c r="F22" s="59"/>
      <c r="G22" s="59"/>
      <c r="H22" s="59"/>
      <c r="I22" s="60"/>
      <c r="J22" s="59"/>
      <c r="K22" s="59"/>
      <c r="L22" s="61"/>
      <c r="M22" s="62"/>
      <c r="N22" s="59"/>
      <c r="O22" s="59"/>
      <c r="P22" s="62"/>
      <c r="Q22" s="61"/>
      <c r="R22" s="63"/>
      <c r="S22" s="63"/>
    </row>
    <row r="23" spans="2:19" ht="4.5" customHeight="1">
      <c r="B23" s="45"/>
      <c r="C23" s="52"/>
      <c r="D23" s="59"/>
      <c r="E23" s="60"/>
      <c r="F23" s="59"/>
      <c r="G23" s="59"/>
      <c r="H23" s="59"/>
      <c r="I23" s="60"/>
      <c r="J23" s="59"/>
      <c r="K23" s="59"/>
      <c r="L23" s="61"/>
      <c r="M23" s="62"/>
      <c r="N23" s="59"/>
      <c r="O23" s="59"/>
      <c r="P23" s="62"/>
      <c r="Q23" s="61"/>
      <c r="R23" s="63"/>
      <c r="S23" s="63"/>
    </row>
    <row r="24" spans="2:19" ht="12">
      <c r="B24" s="45"/>
      <c r="C24" s="52">
        <v>2009</v>
      </c>
      <c r="D24" s="59">
        <v>98998</v>
      </c>
      <c r="E24" s="60">
        <v>2644</v>
      </c>
      <c r="F24" s="59">
        <v>4417</v>
      </c>
      <c r="G24" s="59">
        <v>6952</v>
      </c>
      <c r="H24" s="59">
        <f>IF(G24&lt;&gt;".",F24+G24,".")</f>
        <v>11369</v>
      </c>
      <c r="I24" s="60">
        <f>IF(E24&lt;&gt;"*",D24+E24,".")</f>
        <v>101642</v>
      </c>
      <c r="J24" s="59">
        <f>IF(F24&lt;&gt;"*",D24+F24,".")</f>
        <v>103415</v>
      </c>
      <c r="K24" s="59">
        <f>IF(H24&lt;&gt;".",D24+H24,".")</f>
        <v>110367</v>
      </c>
      <c r="L24" s="61">
        <f>IF(AND(J24&lt;&gt;0,J24&lt;&gt;"."),I24*100/J24,".")</f>
        <v>98.28554851810665</v>
      </c>
      <c r="M24" s="62">
        <f>IF(K24&lt;&gt;".",IF(K24&lt;&gt;0,I24*100/K24,"."),".")</f>
        <v>92.09455724990259</v>
      </c>
      <c r="N24" s="59">
        <f>IF(AND(I24&lt;&gt;".",J24&lt;&gt;"."),I24-J24,".")</f>
        <v>-1773</v>
      </c>
      <c r="O24" s="59">
        <f>IF(K24&lt;&gt;".",I24-K24,".")</f>
        <v>-8725</v>
      </c>
      <c r="P24" s="62" t="str">
        <f>IF(D23&lt;&gt;0,(D24-D23)*100/D23,".")</f>
        <v>.</v>
      </c>
      <c r="Q24" s="61" t="str">
        <f>IF(I23&lt;&gt;0,(I24-I23)*100/I23,".")</f>
        <v>.</v>
      </c>
      <c r="R24" s="63" t="str">
        <f>IF(AND(J23&lt;&gt;0,J23&lt;&gt;"."),(J24-J23)*100/J23,".")</f>
        <v>.</v>
      </c>
      <c r="S24" s="63" t="str">
        <f>IF(AND(K23&lt;&gt;0,K23&lt;&gt;".",K24&lt;&gt;"."),(K24-K23)*100/K23,".")</f>
        <v>.</v>
      </c>
    </row>
    <row r="25" spans="2:19" ht="12">
      <c r="B25" s="45"/>
      <c r="C25" s="52">
        <v>2010</v>
      </c>
      <c r="D25" s="59">
        <v>91663</v>
      </c>
      <c r="E25" s="60">
        <v>3664</v>
      </c>
      <c r="F25" s="59">
        <v>3759</v>
      </c>
      <c r="G25" s="59">
        <v>6207</v>
      </c>
      <c r="H25" s="59">
        <f>IF(G25&lt;&gt;".",F25+G25,".")</f>
        <v>9966</v>
      </c>
      <c r="I25" s="60">
        <f>IF(E25&lt;&gt;"*",D25+E25,".")</f>
        <v>95327</v>
      </c>
      <c r="J25" s="59">
        <f>IF(F25&lt;&gt;"*",D25+F25,".")</f>
        <v>95422</v>
      </c>
      <c r="K25" s="59">
        <f>IF(H25&lt;&gt;".",D25+H25,".")</f>
        <v>101629</v>
      </c>
      <c r="L25" s="61">
        <f>IF(AND(J25&lt;&gt;0,J25&lt;&gt;"."),I25*100/J25,".")</f>
        <v>99.90044224602293</v>
      </c>
      <c r="M25" s="62">
        <f>IF(K25&lt;&gt;".",IF(K25&lt;&gt;0,I25*100/K25,"."),".")</f>
        <v>93.79901406094717</v>
      </c>
      <c r="N25" s="59">
        <f>IF(AND(I25&lt;&gt;".",J25&lt;&gt;"."),I25-J25,".")</f>
        <v>-95</v>
      </c>
      <c r="O25" s="59">
        <f>IF(K25&lt;&gt;".",I25-K25,".")</f>
        <v>-6302</v>
      </c>
      <c r="P25" s="62">
        <f>IF(D24&lt;&gt;0,(D25-D24)*100/D24,".")</f>
        <v>-7.409240590719004</v>
      </c>
      <c r="Q25" s="61">
        <f>IF(I24&lt;&gt;0,(I25-I24)*100/I24,".")</f>
        <v>-6.212982822061746</v>
      </c>
      <c r="R25" s="63">
        <f>IF(AND(J24&lt;&gt;0,J24&lt;&gt;"."),(J25-J24)*100/J24,".")</f>
        <v>-7.729052845331915</v>
      </c>
      <c r="S25" s="63">
        <f>IF(AND(K24&lt;&gt;0,K24&lt;&gt;".",K25&lt;&gt;"."),(K25-K24)*100/K24,".")</f>
        <v>-7.917221633278063</v>
      </c>
    </row>
    <row r="26" spans="2:19" ht="12">
      <c r="B26" s="45"/>
      <c r="C26" s="52">
        <v>2011</v>
      </c>
      <c r="D26" s="59">
        <v>84495</v>
      </c>
      <c r="E26" s="60">
        <v>5177</v>
      </c>
      <c r="F26" s="59">
        <v>3085</v>
      </c>
      <c r="G26" s="59">
        <v>5810</v>
      </c>
      <c r="H26" s="59">
        <f>IF(G26&lt;&gt;".",F26+G26,".")</f>
        <v>8895</v>
      </c>
      <c r="I26" s="60">
        <f>IF(E26&lt;&gt;"*",D26+E26,".")</f>
        <v>89672</v>
      </c>
      <c r="J26" s="59">
        <f>IF(F26&lt;&gt;"*",D26+F26,".")</f>
        <v>87580</v>
      </c>
      <c r="K26" s="59">
        <f>IF(H26&lt;&gt;".",D26+H26,".")</f>
        <v>93390</v>
      </c>
      <c r="L26" s="61">
        <f>IF(AND(J26&lt;&gt;0,J26&lt;&gt;"."),I26*100/J26,".")</f>
        <v>102.38867321306235</v>
      </c>
      <c r="M26" s="62">
        <f>IF(K26&lt;&gt;".",IF(K26&lt;&gt;0,I26*100/K26,"."),".")</f>
        <v>96.0188457008245</v>
      </c>
      <c r="N26" s="59">
        <f>IF(AND(I26&lt;&gt;".",J26&lt;&gt;"."),I26-J26,".")</f>
        <v>2092</v>
      </c>
      <c r="O26" s="59">
        <f>IF(K26&lt;&gt;".",I26-K26,".")</f>
        <v>-3718</v>
      </c>
      <c r="P26" s="62">
        <f>IF(D25&lt;&gt;0,(D26-D25)*100/D25,".")</f>
        <v>-7.819949161602827</v>
      </c>
      <c r="Q26" s="61">
        <f>IF(I25&lt;&gt;0,(I26-I25)*100/I25,".")</f>
        <v>-5.932212279836772</v>
      </c>
      <c r="R26" s="63">
        <f>IF(AND(J25&lt;&gt;0,J25&lt;&gt;"."),(J26-J25)*100/J25,".")</f>
        <v>-8.218230596717738</v>
      </c>
      <c r="S26" s="63">
        <f>IF(AND(K25&lt;&gt;0,K25&lt;&gt;".",K26&lt;&gt;"."),(K26-K25)*100/K25,".")</f>
        <v>-8.106937980300899</v>
      </c>
    </row>
    <row r="27" spans="2:19" ht="12">
      <c r="B27" s="65"/>
      <c r="C27" s="66"/>
      <c r="D27" s="67"/>
      <c r="E27" s="68"/>
      <c r="F27" s="69"/>
      <c r="G27" s="70"/>
      <c r="H27" s="70"/>
      <c r="I27" s="68"/>
      <c r="J27" s="67"/>
      <c r="K27" s="71"/>
      <c r="L27" s="69"/>
      <c r="M27" s="72"/>
      <c r="N27" s="69"/>
      <c r="O27" s="69"/>
      <c r="P27" s="72"/>
      <c r="Q27" s="69"/>
      <c r="R27" s="73"/>
      <c r="S27" s="73"/>
    </row>
    <row r="28" spans="4:11" ht="12">
      <c r="D28" s="74"/>
      <c r="E28" s="74"/>
      <c r="F28" s="74"/>
      <c r="G28" s="74"/>
      <c r="H28" s="75"/>
      <c r="I28" s="74"/>
      <c r="J28" s="74"/>
      <c r="K28" s="74"/>
    </row>
    <row r="29" spans="3:19" ht="12.75" customHeight="1">
      <c r="C29" s="76" t="s">
        <v>47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3:19" ht="12.75" customHeight="1">
      <c r="C30" s="76" t="s">
        <v>48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3:19" ht="12.75" customHeight="1">
      <c r="C31" s="76" t="s">
        <v>49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3:12" ht="11.25" customHeight="1"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3:13" ht="12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3:13" ht="12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3:16" ht="12">
      <c r="C35" s="78" t="s">
        <v>50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3:18" ht="12">
      <c r="C36" s="78" t="s">
        <v>52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ht="12">
      <c r="E37" s="79"/>
    </row>
  </sheetData>
  <sheetProtection/>
  <mergeCells count="27">
    <mergeCell ref="C35:P35"/>
    <mergeCell ref="C36:R36"/>
    <mergeCell ref="C29:S29"/>
    <mergeCell ref="C30:S30"/>
    <mergeCell ref="C31:S31"/>
    <mergeCell ref="C32:L32"/>
    <mergeCell ref="C33:M33"/>
    <mergeCell ref="C34:M34"/>
    <mergeCell ref="L5:O5"/>
    <mergeCell ref="P5:P7"/>
    <mergeCell ref="Q5:Q7"/>
    <mergeCell ref="R5:S6"/>
    <mergeCell ref="F6:F7"/>
    <mergeCell ref="G6:G7"/>
    <mergeCell ref="H6:H7"/>
    <mergeCell ref="L6:M6"/>
    <mergeCell ref="N6:O6"/>
    <mergeCell ref="B4:B9"/>
    <mergeCell ref="C4:C9"/>
    <mergeCell ref="E4:H4"/>
    <mergeCell ref="I4:O4"/>
    <mergeCell ref="P4:S4"/>
    <mergeCell ref="D5:D7"/>
    <mergeCell ref="E5:E7"/>
    <mergeCell ref="F5:H5"/>
    <mergeCell ref="I5:I7"/>
    <mergeCell ref="J5:K6"/>
  </mergeCells>
  <printOptions/>
  <pageMargins left="0.7874015748031497" right="0.7874015748031497" top="0.3937007874015748" bottom="0.3937007874015748" header="0.11811023622047245" footer="0.31496062992125984"/>
  <pageSetup horizontalDpi="300" verticalDpi="300" orientation="landscape" paperSize="9" scale="70" r:id="rId1"/>
  <headerFooter alignWithMargins="0">
    <oddHeader>&amp;LStand: 14.12.2011</oddHeader>
    <oddFooter>&amp;CBIBB/AB 2.1&amp;R&amp;10Tabelle 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2011-12-28T08:43:33Z</dcterms:created>
  <dcterms:modified xsi:type="dcterms:W3CDTF">2011-12-28T08:43:36Z</dcterms:modified>
  <cp:category/>
  <cp:version/>
  <cp:contentType/>
  <cp:contentStatus/>
</cp:coreProperties>
</file>