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Tabelle 76.1" sheetId="1" r:id="rId1"/>
  </sheets>
  <definedNames/>
  <calcPr fullCalcOnLoad="1"/>
</workbook>
</file>

<file path=xl/sharedStrings.xml><?xml version="1.0" encoding="utf-8"?>
<sst xmlns="http://schemas.openxmlformats.org/spreadsheetml/2006/main" count="78" uniqueCount="36">
  <si>
    <t>Neu abgeschlossene Ausbildungsverträge</t>
  </si>
  <si>
    <t>Insgesamt</t>
  </si>
  <si>
    <t>Davon im Zuständigkeitsbereich:</t>
  </si>
  <si>
    <t>Industrie und Handel</t>
  </si>
  <si>
    <t>Handwerk</t>
  </si>
  <si>
    <t>Öffentlicher Dienst</t>
  </si>
  <si>
    <t>Landwirtschaft</t>
  </si>
  <si>
    <t>Freie Berufe</t>
  </si>
  <si>
    <t>Hauswirtschaft</t>
  </si>
  <si>
    <t>Seeschifffahrt</t>
  </si>
  <si>
    <t>Entwicklung</t>
  </si>
  <si>
    <t>absolut</t>
  </si>
  <si>
    <t>in %</t>
  </si>
  <si>
    <t>.</t>
  </si>
  <si>
    <t>Westdeutschland</t>
  </si>
  <si>
    <t>Ostdeutschland</t>
  </si>
  <si>
    <t>Deutschland</t>
  </si>
  <si>
    <t>Zahl der neu abgeschlossenen Ausbildungsverträge 2011 und Veränderung gegenüber 2010 nach Ländern und Zuständigkeitsbereichen</t>
  </si>
  <si>
    <t>Quelle: Bundesinstitut für Berufsbildung, Erhebung zum 30. September 2011</t>
  </si>
  <si>
    <t>Nachdruck - auch auszugsweise - nur mit Quellenangabe (Bundesinstitut für Berufsbildung) gestattet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</si>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</sst>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0.0"/>
    <numFmt numFmtId="166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19" fillId="33" borderId="0" xfId="52" applyFont="1" applyFill="1" applyBorder="1" applyAlignment="1">
      <alignment horizontal="left" vertical="center" wrapText="1"/>
      <protection/>
    </xf>
    <xf numFmtId="0" fontId="42" fillId="33" borderId="0" xfId="53" applyFont="1" applyFill="1" applyAlignment="1">
      <alignment vertical="center" wrapText="1"/>
      <protection/>
    </xf>
    <xf numFmtId="0" fontId="22" fillId="33" borderId="0" xfId="52" applyFont="1" applyFill="1" applyBorder="1" applyAlignment="1">
      <alignment horizontal="left" vertical="center" wrapText="1"/>
      <protection/>
    </xf>
    <xf numFmtId="0" fontId="22" fillId="33" borderId="0" xfId="52" applyFont="1" applyFill="1" applyBorder="1" applyAlignment="1">
      <alignment horizontal="left" vertical="center"/>
      <protection/>
    </xf>
    <xf numFmtId="0" fontId="22" fillId="34" borderId="10" xfId="52" applyFont="1" applyFill="1" applyBorder="1" applyAlignment="1">
      <alignment horizontal="left" vertical="center" wrapText="1"/>
      <protection/>
    </xf>
    <xf numFmtId="0" fontId="34" fillId="34" borderId="10" xfId="53" applyFill="1" applyBorder="1" applyAlignment="1">
      <alignment vertical="center" wrapText="1"/>
      <protection/>
    </xf>
    <xf numFmtId="0" fontId="22" fillId="34" borderId="0" xfId="52" applyFont="1" applyFill="1" applyBorder="1" applyAlignment="1">
      <alignment horizontal="left" vertical="center" wrapText="1"/>
      <protection/>
    </xf>
    <xf numFmtId="0" fontId="22" fillId="8" borderId="0" xfId="52" applyFont="1" applyFill="1" applyBorder="1" applyAlignment="1">
      <alignment horizontal="left" vertical="center" wrapText="1"/>
      <protection/>
    </xf>
    <xf numFmtId="0" fontId="34" fillId="8" borderId="0" xfId="53" applyFill="1" applyBorder="1" applyAlignment="1">
      <alignment horizontal="left" vertical="center" wrapText="1"/>
      <protection/>
    </xf>
    <xf numFmtId="0" fontId="22" fillId="8" borderId="11" xfId="52" applyFont="1" applyFill="1" applyBorder="1" applyAlignment="1">
      <alignment horizontal="left" vertical="center" wrapText="1"/>
      <protection/>
    </xf>
    <xf numFmtId="0" fontId="34" fillId="8" borderId="11" xfId="53" applyFill="1" applyBorder="1" applyAlignment="1">
      <alignment horizontal="left" vertical="center" wrapText="1"/>
      <protection/>
    </xf>
    <xf numFmtId="0" fontId="22" fillId="2" borderId="12" xfId="52" applyFont="1" applyFill="1" applyBorder="1" applyAlignment="1">
      <alignment horizontal="center" vertical="center" wrapText="1"/>
      <protection/>
    </xf>
    <xf numFmtId="0" fontId="34" fillId="2" borderId="12" xfId="53" applyFill="1" applyBorder="1" applyAlignment="1">
      <alignment horizontal="center" vertical="center" wrapText="1"/>
      <protection/>
    </xf>
    <xf numFmtId="0" fontId="22" fillId="8" borderId="12" xfId="52" applyFont="1" applyFill="1" applyBorder="1" applyAlignment="1">
      <alignment horizontal="center" vertical="center" wrapText="1"/>
      <protection/>
    </xf>
    <xf numFmtId="0" fontId="34" fillId="8" borderId="12" xfId="53" applyFill="1" applyBorder="1" applyAlignment="1">
      <alignment horizontal="center" vertical="center" wrapText="1"/>
      <protection/>
    </xf>
    <xf numFmtId="0" fontId="43" fillId="8" borderId="0" xfId="53" applyFont="1" applyFill="1" applyBorder="1" applyAlignment="1">
      <alignment horizontal="right" vertical="center" wrapText="1"/>
      <protection/>
    </xf>
    <xf numFmtId="0" fontId="43" fillId="8" borderId="0" xfId="53" applyFont="1" applyFill="1" applyBorder="1" applyAlignment="1">
      <alignment horizontal="left" vertical="center" wrapText="1"/>
      <protection/>
    </xf>
    <xf numFmtId="0" fontId="22" fillId="2" borderId="0" xfId="52" applyFont="1" applyFill="1" applyBorder="1" applyAlignment="1">
      <alignment horizontal="left" vertical="center" wrapText="1"/>
      <protection/>
    </xf>
    <xf numFmtId="0" fontId="43" fillId="2" borderId="0" xfId="53" applyFont="1" applyFill="1" applyBorder="1" applyAlignment="1">
      <alignment horizontal="left" vertical="center" wrapText="1"/>
      <protection/>
    </xf>
    <xf numFmtId="0" fontId="22" fillId="2" borderId="0" xfId="52" applyFont="1" applyFill="1" applyBorder="1" applyAlignment="1">
      <alignment horizontal="right" vertical="center" wrapText="1"/>
      <protection/>
    </xf>
    <xf numFmtId="0" fontId="22" fillId="34" borderId="11" xfId="52" applyFont="1" applyFill="1" applyBorder="1" applyAlignment="1">
      <alignment horizontal="left" vertical="center" wrapText="1"/>
      <protection/>
    </xf>
    <xf numFmtId="0" fontId="34" fillId="8" borderId="11" xfId="53" applyFill="1" applyBorder="1" applyAlignment="1">
      <alignment horizontal="right" vertical="center" wrapText="1"/>
      <protection/>
    </xf>
    <xf numFmtId="0" fontId="24" fillId="8" borderId="11" xfId="52" applyFont="1" applyFill="1" applyBorder="1" applyAlignment="1">
      <alignment horizontal="right" vertical="center" wrapText="1"/>
      <protection/>
    </xf>
    <xf numFmtId="9" fontId="24" fillId="8" borderId="11" xfId="50" applyFont="1" applyFill="1" applyBorder="1" applyAlignment="1">
      <alignment horizontal="right" vertical="center" wrapText="1"/>
    </xf>
    <xf numFmtId="0" fontId="34" fillId="2" borderId="11" xfId="53" applyFill="1" applyBorder="1" applyAlignment="1">
      <alignment horizontal="left" vertical="center" wrapText="1"/>
      <protection/>
    </xf>
    <xf numFmtId="0" fontId="24" fillId="2" borderId="11" xfId="52" applyFont="1" applyFill="1" applyBorder="1" applyAlignment="1">
      <alignment horizontal="right" vertical="center" wrapText="1"/>
      <protection/>
    </xf>
    <xf numFmtId="9" fontId="24" fillId="2" borderId="11" xfId="50" applyFont="1" applyFill="1" applyBorder="1" applyAlignment="1">
      <alignment horizontal="right" vertical="center" wrapText="1"/>
    </xf>
    <xf numFmtId="0" fontId="34" fillId="2" borderId="11" xfId="53" applyFill="1" applyBorder="1" applyAlignment="1">
      <alignment horizontal="right" vertical="center" wrapText="1"/>
      <protection/>
    </xf>
    <xf numFmtId="0" fontId="24" fillId="33" borderId="0" xfId="52" applyFont="1" applyFill="1" applyBorder="1" applyAlignment="1">
      <alignment horizontal="right" vertical="center"/>
      <protection/>
    </xf>
    <xf numFmtId="0" fontId="22" fillId="34" borderId="0" xfId="52" applyFont="1" applyFill="1" applyBorder="1" applyAlignment="1">
      <alignment horizontal="left" vertical="center" wrapText="1"/>
      <protection/>
    </xf>
    <xf numFmtId="3" fontId="22" fillId="8" borderId="0" xfId="52" applyNumberFormat="1" applyFont="1" applyFill="1" applyBorder="1" applyAlignment="1">
      <alignment horizontal="right" vertical="center" wrapText="1"/>
      <protection/>
    </xf>
    <xf numFmtId="164" fontId="22" fillId="8" borderId="0" xfId="52" applyNumberFormat="1" applyFont="1" applyFill="1" applyBorder="1" applyAlignment="1">
      <alignment horizontal="right" vertical="center"/>
      <protection/>
    </xf>
    <xf numFmtId="165" fontId="22" fillId="8" borderId="0" xfId="52" applyNumberFormat="1" applyFont="1" applyFill="1" applyBorder="1" applyAlignment="1">
      <alignment horizontal="right" vertical="center"/>
      <protection/>
    </xf>
    <xf numFmtId="3" fontId="22" fillId="2" borderId="0" xfId="52" applyNumberFormat="1" applyFont="1" applyFill="1" applyBorder="1" applyAlignment="1">
      <alignment horizontal="right" vertical="center"/>
      <protection/>
    </xf>
    <xf numFmtId="164" fontId="22" fillId="2" borderId="0" xfId="52" applyNumberFormat="1" applyFont="1" applyFill="1" applyBorder="1" applyAlignment="1">
      <alignment horizontal="right" vertical="center"/>
      <protection/>
    </xf>
    <xf numFmtId="166" fontId="22" fillId="2" borderId="0" xfId="52" applyNumberFormat="1" applyFont="1" applyFill="1" applyBorder="1" applyAlignment="1">
      <alignment horizontal="right" vertical="center"/>
      <protection/>
    </xf>
    <xf numFmtId="3" fontId="22" fillId="8" borderId="0" xfId="52" applyNumberFormat="1" applyFont="1" applyFill="1" applyBorder="1" applyAlignment="1">
      <alignment horizontal="right" vertical="center"/>
      <protection/>
    </xf>
    <xf numFmtId="0" fontId="19" fillId="34" borderId="10" xfId="52" applyFont="1" applyFill="1" applyBorder="1" applyAlignment="1">
      <alignment horizontal="left" vertical="center" wrapText="1"/>
      <protection/>
    </xf>
    <xf numFmtId="3" fontId="19" fillId="8" borderId="10" xfId="52" applyNumberFormat="1" applyFont="1" applyFill="1" applyBorder="1" applyAlignment="1">
      <alignment horizontal="right" vertical="center" wrapText="1"/>
      <protection/>
    </xf>
    <xf numFmtId="164" fontId="19" fillId="8" borderId="10" xfId="52" applyNumberFormat="1" applyFont="1" applyFill="1" applyBorder="1" applyAlignment="1">
      <alignment horizontal="right" vertical="center"/>
      <protection/>
    </xf>
    <xf numFmtId="165" fontId="19" fillId="8" borderId="10" xfId="52" applyNumberFormat="1" applyFont="1" applyFill="1" applyBorder="1" applyAlignment="1">
      <alignment horizontal="right" vertical="center"/>
      <protection/>
    </xf>
    <xf numFmtId="3" fontId="19" fillId="2" borderId="10" xfId="52" applyNumberFormat="1" applyFont="1" applyFill="1" applyBorder="1" applyAlignment="1">
      <alignment horizontal="right" vertical="center" wrapText="1"/>
      <protection/>
    </xf>
    <xf numFmtId="164" fontId="19" fillId="2" borderId="10" xfId="52" applyNumberFormat="1" applyFont="1" applyFill="1" applyBorder="1" applyAlignment="1">
      <alignment horizontal="right" vertical="center"/>
      <protection/>
    </xf>
    <xf numFmtId="165" fontId="19" fillId="2" borderId="10" xfId="52" applyNumberFormat="1" applyFont="1" applyFill="1" applyBorder="1" applyAlignment="1">
      <alignment horizontal="right" vertical="center"/>
      <protection/>
    </xf>
    <xf numFmtId="0" fontId="19" fillId="33" borderId="0" xfId="52" applyFont="1" applyFill="1" applyBorder="1" applyAlignment="1">
      <alignment horizontal="left" vertical="center"/>
      <protection/>
    </xf>
    <xf numFmtId="0" fontId="19" fillId="34" borderId="0" xfId="52" applyFont="1" applyFill="1" applyBorder="1" applyAlignment="1">
      <alignment horizontal="left" vertical="center" wrapText="1"/>
      <protection/>
    </xf>
    <xf numFmtId="3" fontId="19" fillId="8" borderId="0" xfId="52" applyNumberFormat="1" applyFont="1" applyFill="1" applyBorder="1" applyAlignment="1">
      <alignment horizontal="right" vertical="center" wrapText="1"/>
      <protection/>
    </xf>
    <xf numFmtId="164" fontId="19" fillId="8" borderId="0" xfId="52" applyNumberFormat="1" applyFont="1" applyFill="1" applyBorder="1" applyAlignment="1">
      <alignment horizontal="right" vertical="center"/>
      <protection/>
    </xf>
    <xf numFmtId="165" fontId="19" fillId="8" borderId="0" xfId="52" applyNumberFormat="1" applyFont="1" applyFill="1" applyBorder="1" applyAlignment="1">
      <alignment horizontal="right" vertical="center"/>
      <protection/>
    </xf>
    <xf numFmtId="3" fontId="19" fillId="2" borderId="0" xfId="52" applyNumberFormat="1" applyFont="1" applyFill="1" applyBorder="1" applyAlignment="1">
      <alignment horizontal="right" vertical="center" wrapText="1"/>
      <protection/>
    </xf>
    <xf numFmtId="164" fontId="19" fillId="2" borderId="0" xfId="52" applyNumberFormat="1" applyFont="1" applyFill="1" applyBorder="1" applyAlignment="1">
      <alignment horizontal="right" vertical="center"/>
      <protection/>
    </xf>
    <xf numFmtId="165" fontId="19" fillId="2" borderId="0" xfId="52" applyNumberFormat="1" applyFont="1" applyFill="1" applyBorder="1" applyAlignment="1">
      <alignment horizontal="right" vertical="center"/>
      <protection/>
    </xf>
    <xf numFmtId="0" fontId="19" fillId="34" borderId="11" xfId="52" applyFont="1" applyFill="1" applyBorder="1" applyAlignment="1">
      <alignment horizontal="left" vertical="center" wrapText="1"/>
      <protection/>
    </xf>
    <xf numFmtId="3" fontId="19" fillId="8" borderId="11" xfId="52" applyNumberFormat="1" applyFont="1" applyFill="1" applyBorder="1" applyAlignment="1">
      <alignment horizontal="right" vertical="center" wrapText="1"/>
      <protection/>
    </xf>
    <xf numFmtId="164" fontId="19" fillId="8" borderId="11" xfId="52" applyNumberFormat="1" applyFont="1" applyFill="1" applyBorder="1" applyAlignment="1">
      <alignment horizontal="right" vertical="center"/>
      <protection/>
    </xf>
    <xf numFmtId="165" fontId="19" fillId="8" borderId="11" xfId="52" applyNumberFormat="1" applyFont="1" applyFill="1" applyBorder="1" applyAlignment="1">
      <alignment horizontal="right" vertical="center"/>
      <protection/>
    </xf>
    <xf numFmtId="3" fontId="19" fillId="2" borderId="11" xfId="52" applyNumberFormat="1" applyFont="1" applyFill="1" applyBorder="1" applyAlignment="1">
      <alignment horizontal="right" vertical="center" wrapText="1"/>
      <protection/>
    </xf>
    <xf numFmtId="164" fontId="19" fillId="2" borderId="11" xfId="52" applyNumberFormat="1" applyFont="1" applyFill="1" applyBorder="1" applyAlignment="1">
      <alignment horizontal="right" vertical="center"/>
      <protection/>
    </xf>
    <xf numFmtId="165" fontId="19" fillId="2" borderId="11" xfId="52" applyNumberFormat="1" applyFont="1" applyFill="1" applyBorder="1" applyAlignment="1">
      <alignment horizontal="right" vertical="center"/>
      <protection/>
    </xf>
    <xf numFmtId="0" fontId="22" fillId="33" borderId="10" xfId="52" applyFont="1" applyFill="1" applyBorder="1" applyAlignment="1">
      <alignment horizontal="left" wrapText="1"/>
      <protection/>
    </xf>
    <xf numFmtId="0" fontId="22" fillId="33" borderId="0" xfId="52" applyFont="1" applyFill="1" applyBorder="1" applyAlignment="1">
      <alignment horizontal="left" wrapText="1"/>
      <protection/>
    </xf>
    <xf numFmtId="0" fontId="22" fillId="33" borderId="0" xfId="52" applyFont="1" applyFill="1" applyBorder="1" applyAlignment="1">
      <alignment horizontal="right" vertical="center" wrapText="1"/>
      <protection/>
    </xf>
    <xf numFmtId="0" fontId="22" fillId="33" borderId="0" xfId="52" applyFont="1" applyFill="1" applyBorder="1" applyAlignment="1">
      <alignment horizontal="right" vertical="center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Prozent 2" xfId="50"/>
    <cellStyle name="Schlecht" xfId="51"/>
    <cellStyle name="Standard 2" xfId="52"/>
    <cellStyle name="Standard 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7"/>
  <sheetViews>
    <sheetView tabSelected="1" zoomScalePageLayoutView="0" workbookViewId="0" topLeftCell="A1">
      <selection activeCell="W7" sqref="W7"/>
    </sheetView>
  </sheetViews>
  <sheetFormatPr defaultColWidth="11.57421875" defaultRowHeight="15"/>
  <cols>
    <col min="1" max="1" width="1.57421875" style="4" customWidth="1"/>
    <col min="2" max="2" width="21.7109375" style="3" customWidth="1"/>
    <col min="3" max="3" width="7.00390625" style="62" customWidth="1"/>
    <col min="4" max="4" width="6.7109375" style="4" customWidth="1"/>
    <col min="5" max="5" width="5.00390625" style="4" customWidth="1"/>
    <col min="6" max="6" width="6.57421875" style="4" customWidth="1"/>
    <col min="7" max="7" width="6.421875" style="4" customWidth="1"/>
    <col min="8" max="8" width="4.8515625" style="4" customWidth="1"/>
    <col min="9" max="10" width="6.57421875" style="4" customWidth="1"/>
    <col min="11" max="11" width="5.140625" style="4" customWidth="1"/>
    <col min="12" max="12" width="6.140625" style="4" customWidth="1"/>
    <col min="13" max="13" width="5.28125" style="4" customWidth="1"/>
    <col min="14" max="14" width="5.140625" style="4" customWidth="1"/>
    <col min="15" max="15" width="5.8515625" style="4" customWidth="1"/>
    <col min="16" max="16" width="5.421875" style="4" customWidth="1"/>
    <col min="17" max="17" width="5.140625" style="4" customWidth="1"/>
    <col min="18" max="18" width="6.421875" style="63" customWidth="1"/>
    <col min="19" max="19" width="5.8515625" style="4" customWidth="1"/>
    <col min="20" max="20" width="4.7109375" style="4" customWidth="1"/>
    <col min="21" max="21" width="5.8515625" style="63" customWidth="1"/>
    <col min="22" max="22" width="5.140625" style="4" customWidth="1"/>
    <col min="23" max="23" width="5.28125" style="4" customWidth="1"/>
    <col min="24" max="24" width="6.00390625" style="63" customWidth="1"/>
    <col min="25" max="26" width="5.28125" style="4" customWidth="1"/>
    <col min="27" max="16384" width="11.57421875" style="4" customWidth="1"/>
  </cols>
  <sheetData>
    <row r="1" spans="2:27" ht="24" customHeight="1">
      <c r="B1" s="1" t="s">
        <v>17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3"/>
    </row>
    <row r="2" spans="2:26" ht="16.5" customHeight="1">
      <c r="B2" s="5"/>
      <c r="C2" s="5" t="s">
        <v>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2:26" ht="27" customHeight="1">
      <c r="B3" s="7"/>
      <c r="C3" s="8" t="s">
        <v>1</v>
      </c>
      <c r="D3" s="9"/>
      <c r="E3" s="9"/>
      <c r="F3" s="10" t="s">
        <v>2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2:26" s="3" customFormat="1" ht="20.25" customHeight="1">
      <c r="B4" s="7"/>
      <c r="C4" s="9"/>
      <c r="D4" s="9"/>
      <c r="E4" s="9"/>
      <c r="F4" s="12" t="s">
        <v>3</v>
      </c>
      <c r="G4" s="13"/>
      <c r="H4" s="13"/>
      <c r="I4" s="14" t="s">
        <v>4</v>
      </c>
      <c r="J4" s="15"/>
      <c r="K4" s="15"/>
      <c r="L4" s="12" t="s">
        <v>5</v>
      </c>
      <c r="M4" s="13"/>
      <c r="N4" s="13"/>
      <c r="O4" s="14" t="s">
        <v>6</v>
      </c>
      <c r="P4" s="15"/>
      <c r="Q4" s="15"/>
      <c r="R4" s="12" t="s">
        <v>7</v>
      </c>
      <c r="S4" s="13"/>
      <c r="T4" s="13"/>
      <c r="U4" s="14" t="s">
        <v>8</v>
      </c>
      <c r="V4" s="15"/>
      <c r="W4" s="15"/>
      <c r="X4" s="12" t="s">
        <v>9</v>
      </c>
      <c r="Y4" s="13"/>
      <c r="Z4" s="13"/>
    </row>
    <row r="5" spans="2:26" s="3" customFormat="1" ht="15" customHeight="1">
      <c r="B5" s="7"/>
      <c r="C5" s="16"/>
      <c r="D5" s="17" t="s">
        <v>10</v>
      </c>
      <c r="E5" s="17"/>
      <c r="F5" s="18"/>
      <c r="G5" s="19" t="s">
        <v>10</v>
      </c>
      <c r="H5" s="19"/>
      <c r="I5" s="8"/>
      <c r="J5" s="17" t="s">
        <v>10</v>
      </c>
      <c r="K5" s="17"/>
      <c r="L5" s="18"/>
      <c r="M5" s="19" t="s">
        <v>10</v>
      </c>
      <c r="N5" s="19"/>
      <c r="O5" s="8"/>
      <c r="P5" s="17" t="s">
        <v>10</v>
      </c>
      <c r="Q5" s="17"/>
      <c r="R5" s="20"/>
      <c r="S5" s="19" t="s">
        <v>10</v>
      </c>
      <c r="T5" s="19"/>
      <c r="U5" s="8"/>
      <c r="V5" s="17" t="s">
        <v>10</v>
      </c>
      <c r="W5" s="17"/>
      <c r="X5" s="18"/>
      <c r="Y5" s="19" t="s">
        <v>10</v>
      </c>
      <c r="Z5" s="19"/>
    </row>
    <row r="6" spans="2:26" s="29" customFormat="1" ht="15.75" customHeight="1">
      <c r="B6" s="21"/>
      <c r="C6" s="22"/>
      <c r="D6" s="23" t="s">
        <v>11</v>
      </c>
      <c r="E6" s="24" t="s">
        <v>12</v>
      </c>
      <c r="F6" s="25"/>
      <c r="G6" s="26" t="s">
        <v>11</v>
      </c>
      <c r="H6" s="27" t="s">
        <v>12</v>
      </c>
      <c r="I6" s="11"/>
      <c r="J6" s="23" t="s">
        <v>11</v>
      </c>
      <c r="K6" s="24" t="s">
        <v>12</v>
      </c>
      <c r="L6" s="25"/>
      <c r="M6" s="26" t="s">
        <v>11</v>
      </c>
      <c r="N6" s="27" t="s">
        <v>12</v>
      </c>
      <c r="O6" s="11"/>
      <c r="P6" s="23" t="s">
        <v>11</v>
      </c>
      <c r="Q6" s="24" t="s">
        <v>12</v>
      </c>
      <c r="R6" s="28"/>
      <c r="S6" s="26" t="s">
        <v>11</v>
      </c>
      <c r="T6" s="27" t="s">
        <v>12</v>
      </c>
      <c r="U6" s="11"/>
      <c r="V6" s="23" t="s">
        <v>11</v>
      </c>
      <c r="W6" s="24" t="s">
        <v>12</v>
      </c>
      <c r="X6" s="25"/>
      <c r="Y6" s="26" t="s">
        <v>11</v>
      </c>
      <c r="Z6" s="27" t="s">
        <v>12</v>
      </c>
    </row>
    <row r="7" spans="2:26" ht="14.25" customHeight="1">
      <c r="B7" s="30" t="s">
        <v>20</v>
      </c>
      <c r="C7" s="31">
        <f>SUM(F7,I7,L7,O7,R7,U7,X7)</f>
        <v>78813</v>
      </c>
      <c r="D7" s="32">
        <f>SUM(G7,J7,M7,P7,S7,V7,Y7)</f>
        <v>4264</v>
      </c>
      <c r="E7" s="33">
        <f>IF(AND(C7&lt;&gt;".",D7&lt;&gt;"."),IF(C7-D7&lt;&gt;0,D7*100/(C7-D7),"."),".")</f>
        <v>5.719727964157802</v>
      </c>
      <c r="F7" s="34">
        <v>47745</v>
      </c>
      <c r="G7" s="35">
        <v>3259</v>
      </c>
      <c r="H7" s="36">
        <f>IF(AND(F7&lt;&gt;".",G7&lt;&gt;"."),IF(F7-G7&lt;&gt;0,G7*100/(F7-G7),"."),".")</f>
        <v>7.325900283235175</v>
      </c>
      <c r="I7" s="37">
        <v>21839</v>
      </c>
      <c r="J7" s="32">
        <v>1059</v>
      </c>
      <c r="K7" s="33">
        <f>IF(AND(I7&lt;&gt;".",J7&lt;&gt;"."),IF(I7-J7&lt;&gt;0,J7*100/(I7-J7),"."),".")</f>
        <v>5.096246390760347</v>
      </c>
      <c r="L7" s="34">
        <v>1830</v>
      </c>
      <c r="M7" s="35">
        <v>-214</v>
      </c>
      <c r="N7" s="36">
        <f>IF(AND(L7&lt;&gt;".",M7&lt;&gt;"."),IF(L7-M7&lt;&gt;0,M7*100/(L7-M7),"."),".")</f>
        <v>-10.469667318982388</v>
      </c>
      <c r="O7" s="37">
        <v>1447</v>
      </c>
      <c r="P7" s="32">
        <v>-32</v>
      </c>
      <c r="Q7" s="33">
        <f>IF(AND(O7&lt;&gt;".",P7&lt;&gt;"."),IF(O7-P7&lt;&gt;0,P7*100/(O7-P7),"."),".")</f>
        <v>-2.1636240703177823</v>
      </c>
      <c r="R7" s="34">
        <v>5430</v>
      </c>
      <c r="S7" s="35">
        <v>208</v>
      </c>
      <c r="T7" s="36">
        <f>IF(AND(R7&lt;&gt;".",S7&lt;&gt;"."),IF(R7-S7&lt;&gt;0,S7*100/(R7-S7),"."),".")</f>
        <v>3.983148219073152</v>
      </c>
      <c r="U7" s="37">
        <v>522</v>
      </c>
      <c r="V7" s="32">
        <v>-16</v>
      </c>
      <c r="W7" s="33">
        <f>IF(AND(U7&lt;&gt;".",V7&lt;&gt;"."),IF(U7-V7&lt;&gt;0,V7*100/(U7-V7),"."),".")</f>
        <v>-2.973977695167286</v>
      </c>
      <c r="X7" s="34" t="s">
        <v>13</v>
      </c>
      <c r="Y7" s="35" t="s">
        <v>13</v>
      </c>
      <c r="Z7" s="36" t="str">
        <f>IF(AND(X7&lt;&gt;".",Y7&lt;&gt;"."),IF(X7-Y7&lt;&gt;0,Y7*100/(X7-Y7),"."),".")</f>
        <v>.</v>
      </c>
    </row>
    <row r="8" spans="2:26" ht="14.25" customHeight="1">
      <c r="B8" s="30" t="s">
        <v>21</v>
      </c>
      <c r="C8" s="31">
        <f aca="true" t="shared" si="0" ref="C8:D22">SUM(F8,I8,L8,O8,R8,U8,X8)</f>
        <v>97746</v>
      </c>
      <c r="D8" s="32">
        <f t="shared" si="0"/>
        <v>3420</v>
      </c>
      <c r="E8" s="33">
        <f aca="true" t="shared" si="1" ref="E8:E25">IF(AND(C8&lt;&gt;".",D8&lt;&gt;"."),IF(C8-D8&lt;&gt;0,D8*100/(C8-D8),"."),".")</f>
        <v>3.625723554481267</v>
      </c>
      <c r="F8" s="34">
        <v>57249</v>
      </c>
      <c r="G8" s="35">
        <v>3157</v>
      </c>
      <c r="H8" s="36">
        <f aca="true" t="shared" si="2" ref="H8:H25">IF(AND(F8&lt;&gt;".",G8&lt;&gt;"."),IF(F8-G8&lt;&gt;0,G8*100/(F8-G8),"."),".")</f>
        <v>5.836352880278045</v>
      </c>
      <c r="I8" s="37">
        <v>28659</v>
      </c>
      <c r="J8" s="32">
        <v>159</v>
      </c>
      <c r="K8" s="33">
        <f aca="true" t="shared" si="3" ref="K8:K25">IF(AND(I8&lt;&gt;".",J8&lt;&gt;"."),IF(I8-J8&lt;&gt;0,J8*100/(I8-J8),"."),".")</f>
        <v>0.5578947368421052</v>
      </c>
      <c r="L8" s="34">
        <v>1424</v>
      </c>
      <c r="M8" s="35">
        <v>-126</v>
      </c>
      <c r="N8" s="36">
        <f aca="true" t="shared" si="4" ref="N8:N25">IF(AND(L8&lt;&gt;".",M8&lt;&gt;"."),IF(L8-M8&lt;&gt;0,M8*100/(L8-M8),"."),".")</f>
        <v>-8.129032258064516</v>
      </c>
      <c r="O8" s="37">
        <v>2146</v>
      </c>
      <c r="P8" s="32">
        <v>-19</v>
      </c>
      <c r="Q8" s="33">
        <f aca="true" t="shared" si="5" ref="Q8:Q25">IF(AND(O8&lt;&gt;".",P8&lt;&gt;"."),IF(O8-P8&lt;&gt;0,P8*100/(O8-P8),"."),".")</f>
        <v>-0.8775981524249422</v>
      </c>
      <c r="R8" s="34">
        <v>7855</v>
      </c>
      <c r="S8" s="35">
        <v>243</v>
      </c>
      <c r="T8" s="36">
        <f aca="true" t="shared" si="6" ref="T8:T25">IF(AND(R8&lt;&gt;".",S8&lt;&gt;"."),IF(R8-S8&lt;&gt;0,S8*100/(R8-S8),"."),".")</f>
        <v>3.1923279033105625</v>
      </c>
      <c r="U8" s="37">
        <v>413</v>
      </c>
      <c r="V8" s="32">
        <v>6</v>
      </c>
      <c r="W8" s="33">
        <f aca="true" t="shared" si="7" ref="W8:W25">IF(AND(U8&lt;&gt;".",V8&lt;&gt;"."),IF(U8-V8&lt;&gt;0,V8*100/(U8-V8),"."),".")</f>
        <v>1.4742014742014742</v>
      </c>
      <c r="X8" s="34" t="s">
        <v>13</v>
      </c>
      <c r="Y8" s="35" t="s">
        <v>13</v>
      </c>
      <c r="Z8" s="36" t="str">
        <f aca="true" t="shared" si="8" ref="Z8:Z25">IF(AND(X8&lt;&gt;".",Y8&lt;&gt;"."),IF(X8-Y8&lt;&gt;0,Y8*100/(X8-Y8),"."),".")</f>
        <v>.</v>
      </c>
    </row>
    <row r="9" spans="2:26" ht="14.25" customHeight="1">
      <c r="B9" s="30" t="s">
        <v>22</v>
      </c>
      <c r="C9" s="31">
        <f t="shared" si="0"/>
        <v>18396</v>
      </c>
      <c r="D9" s="32">
        <f t="shared" si="0"/>
        <v>-777</v>
      </c>
      <c r="E9" s="33">
        <f t="shared" si="1"/>
        <v>-4.052573932092004</v>
      </c>
      <c r="F9" s="34">
        <v>11223</v>
      </c>
      <c r="G9" s="35">
        <v>-315</v>
      </c>
      <c r="H9" s="36">
        <f t="shared" si="2"/>
        <v>-2.730109204368175</v>
      </c>
      <c r="I9" s="37">
        <v>4356</v>
      </c>
      <c r="J9" s="32">
        <v>-308</v>
      </c>
      <c r="K9" s="33">
        <f t="shared" si="3"/>
        <v>-6.60377358490566</v>
      </c>
      <c r="L9" s="34">
        <v>647</v>
      </c>
      <c r="M9" s="35">
        <v>-6</v>
      </c>
      <c r="N9" s="36">
        <f t="shared" si="4"/>
        <v>-0.9188361408882083</v>
      </c>
      <c r="O9" s="37">
        <v>256</v>
      </c>
      <c r="P9" s="32">
        <v>-47</v>
      </c>
      <c r="Q9" s="33">
        <f t="shared" si="5"/>
        <v>-15.511551155115512</v>
      </c>
      <c r="R9" s="34">
        <v>1768</v>
      </c>
      <c r="S9" s="35">
        <v>-140</v>
      </c>
      <c r="T9" s="36">
        <f t="shared" si="6"/>
        <v>-7.337526205450734</v>
      </c>
      <c r="U9" s="37">
        <v>146</v>
      </c>
      <c r="V9" s="32">
        <v>39</v>
      </c>
      <c r="W9" s="33">
        <f t="shared" si="7"/>
        <v>36.44859813084112</v>
      </c>
      <c r="X9" s="34" t="s">
        <v>13</v>
      </c>
      <c r="Y9" s="35" t="s">
        <v>13</v>
      </c>
      <c r="Z9" s="36" t="str">
        <f t="shared" si="8"/>
        <v>.</v>
      </c>
    </row>
    <row r="10" spans="2:26" ht="14.25" customHeight="1">
      <c r="B10" s="30" t="s">
        <v>23</v>
      </c>
      <c r="C10" s="31">
        <f t="shared" si="0"/>
        <v>12121</v>
      </c>
      <c r="D10" s="32">
        <f t="shared" si="0"/>
        <v>-1501</v>
      </c>
      <c r="E10" s="33">
        <f t="shared" si="1"/>
        <v>-11.018939950080751</v>
      </c>
      <c r="F10" s="34">
        <v>7737</v>
      </c>
      <c r="G10" s="35">
        <v>-810</v>
      </c>
      <c r="H10" s="36">
        <f t="shared" si="2"/>
        <v>-9.477009477009476</v>
      </c>
      <c r="I10" s="37">
        <v>2782</v>
      </c>
      <c r="J10" s="32">
        <v>-387</v>
      </c>
      <c r="K10" s="33">
        <f t="shared" si="3"/>
        <v>-12.212054275796781</v>
      </c>
      <c r="L10" s="34">
        <v>386</v>
      </c>
      <c r="M10" s="35">
        <v>-113</v>
      </c>
      <c r="N10" s="36">
        <f t="shared" si="4"/>
        <v>-22.645290581162325</v>
      </c>
      <c r="O10" s="37">
        <v>527</v>
      </c>
      <c r="P10" s="32">
        <v>-87</v>
      </c>
      <c r="Q10" s="33">
        <f t="shared" si="5"/>
        <v>-14.169381107491857</v>
      </c>
      <c r="R10" s="34">
        <v>566</v>
      </c>
      <c r="S10" s="35">
        <v>-101</v>
      </c>
      <c r="T10" s="36">
        <f t="shared" si="6"/>
        <v>-15.142428785607196</v>
      </c>
      <c r="U10" s="37">
        <v>123</v>
      </c>
      <c r="V10" s="32">
        <v>-3</v>
      </c>
      <c r="W10" s="33">
        <f t="shared" si="7"/>
        <v>-2.380952380952381</v>
      </c>
      <c r="X10" s="34" t="s">
        <v>13</v>
      </c>
      <c r="Y10" s="35" t="s">
        <v>13</v>
      </c>
      <c r="Z10" s="36" t="str">
        <f t="shared" si="8"/>
        <v>.</v>
      </c>
    </row>
    <row r="11" spans="2:26" ht="14.25" customHeight="1">
      <c r="B11" s="30" t="s">
        <v>24</v>
      </c>
      <c r="C11" s="31">
        <f t="shared" si="0"/>
        <v>6475</v>
      </c>
      <c r="D11" s="32">
        <f t="shared" si="0"/>
        <v>495</v>
      </c>
      <c r="E11" s="33">
        <f t="shared" si="1"/>
        <v>8.277591973244148</v>
      </c>
      <c r="F11" s="34">
        <v>4171</v>
      </c>
      <c r="G11" s="35">
        <v>209</v>
      </c>
      <c r="H11" s="36">
        <f t="shared" si="2"/>
        <v>5.275113579000505</v>
      </c>
      <c r="I11" s="37">
        <v>1551</v>
      </c>
      <c r="J11" s="32">
        <v>259</v>
      </c>
      <c r="K11" s="33">
        <f t="shared" si="3"/>
        <v>20.046439628482972</v>
      </c>
      <c r="L11" s="34">
        <v>135</v>
      </c>
      <c r="M11" s="35">
        <v>-4</v>
      </c>
      <c r="N11" s="36">
        <f t="shared" si="4"/>
        <v>-2.8776978417266186</v>
      </c>
      <c r="O11" s="37">
        <v>53</v>
      </c>
      <c r="P11" s="32">
        <v>6</v>
      </c>
      <c r="Q11" s="33">
        <f t="shared" si="5"/>
        <v>12.76595744680851</v>
      </c>
      <c r="R11" s="34">
        <v>478</v>
      </c>
      <c r="S11" s="35">
        <v>26</v>
      </c>
      <c r="T11" s="36">
        <f t="shared" si="6"/>
        <v>5.752212389380531</v>
      </c>
      <c r="U11" s="37">
        <v>65</v>
      </c>
      <c r="V11" s="32">
        <v>1</v>
      </c>
      <c r="W11" s="33">
        <f t="shared" si="7"/>
        <v>1.5625</v>
      </c>
      <c r="X11" s="34">
        <v>22</v>
      </c>
      <c r="Y11" s="35">
        <v>-2</v>
      </c>
      <c r="Z11" s="36">
        <f t="shared" si="8"/>
        <v>-8.333333333333334</v>
      </c>
    </row>
    <row r="12" spans="2:26" ht="14.25" customHeight="1">
      <c r="B12" s="30" t="s">
        <v>25</v>
      </c>
      <c r="C12" s="31">
        <f t="shared" si="0"/>
        <v>14916</v>
      </c>
      <c r="D12" s="32">
        <f t="shared" si="0"/>
        <v>534</v>
      </c>
      <c r="E12" s="33">
        <f t="shared" si="1"/>
        <v>3.712974551522737</v>
      </c>
      <c r="F12" s="34">
        <v>10261</v>
      </c>
      <c r="G12" s="35">
        <v>243</v>
      </c>
      <c r="H12" s="36">
        <f t="shared" si="2"/>
        <v>2.425633859053703</v>
      </c>
      <c r="I12" s="37">
        <v>3063</v>
      </c>
      <c r="J12" s="32">
        <v>349</v>
      </c>
      <c r="K12" s="33">
        <f t="shared" si="3"/>
        <v>12.85924834193073</v>
      </c>
      <c r="L12" s="34">
        <v>164</v>
      </c>
      <c r="M12" s="35">
        <v>-75</v>
      </c>
      <c r="N12" s="36">
        <f t="shared" si="4"/>
        <v>-31.380753138075313</v>
      </c>
      <c r="O12" s="37">
        <v>165</v>
      </c>
      <c r="P12" s="32">
        <v>15</v>
      </c>
      <c r="Q12" s="33">
        <f t="shared" si="5"/>
        <v>10</v>
      </c>
      <c r="R12" s="34">
        <v>1119</v>
      </c>
      <c r="S12" s="35">
        <v>2</v>
      </c>
      <c r="T12" s="36">
        <f t="shared" si="6"/>
        <v>0.17905102954341987</v>
      </c>
      <c r="U12" s="37">
        <v>32</v>
      </c>
      <c r="V12" s="32">
        <v>-19</v>
      </c>
      <c r="W12" s="33">
        <f t="shared" si="7"/>
        <v>-37.254901960784316</v>
      </c>
      <c r="X12" s="34">
        <v>112</v>
      </c>
      <c r="Y12" s="35">
        <v>19</v>
      </c>
      <c r="Z12" s="36">
        <f t="shared" si="8"/>
        <v>20.43010752688172</v>
      </c>
    </row>
    <row r="13" spans="2:26" ht="14.25" customHeight="1">
      <c r="B13" s="30" t="s">
        <v>26</v>
      </c>
      <c r="C13" s="31">
        <f t="shared" si="0"/>
        <v>41166</v>
      </c>
      <c r="D13" s="32">
        <f t="shared" si="0"/>
        <v>932</v>
      </c>
      <c r="E13" s="33">
        <f t="shared" si="1"/>
        <v>2.316448774668191</v>
      </c>
      <c r="F13" s="34">
        <v>25277</v>
      </c>
      <c r="G13" s="35">
        <v>975</v>
      </c>
      <c r="H13" s="36">
        <f t="shared" si="2"/>
        <v>4.012015471977615</v>
      </c>
      <c r="I13" s="37">
        <v>10907</v>
      </c>
      <c r="J13" s="32">
        <v>-5</v>
      </c>
      <c r="K13" s="33">
        <f t="shared" si="3"/>
        <v>-0.04582111436950147</v>
      </c>
      <c r="L13" s="34">
        <v>1216</v>
      </c>
      <c r="M13" s="35">
        <v>-81</v>
      </c>
      <c r="N13" s="36">
        <f t="shared" si="4"/>
        <v>-6.245181187355436</v>
      </c>
      <c r="O13" s="37">
        <v>717</v>
      </c>
      <c r="P13" s="32">
        <v>-31</v>
      </c>
      <c r="Q13" s="33">
        <f t="shared" si="5"/>
        <v>-4.144385026737968</v>
      </c>
      <c r="R13" s="34">
        <v>3041</v>
      </c>
      <c r="S13" s="35">
        <v>87</v>
      </c>
      <c r="T13" s="36">
        <f t="shared" si="6"/>
        <v>2.945159106296547</v>
      </c>
      <c r="U13" s="37">
        <v>8</v>
      </c>
      <c r="V13" s="32">
        <v>-13</v>
      </c>
      <c r="W13" s="33">
        <f t="shared" si="7"/>
        <v>-61.904761904761905</v>
      </c>
      <c r="X13" s="34" t="s">
        <v>13</v>
      </c>
      <c r="Y13" s="35" t="s">
        <v>13</v>
      </c>
      <c r="Z13" s="36" t="str">
        <f t="shared" si="8"/>
        <v>.</v>
      </c>
    </row>
    <row r="14" spans="2:26" ht="14.25" customHeight="1">
      <c r="B14" s="30" t="s">
        <v>27</v>
      </c>
      <c r="C14" s="31">
        <f t="shared" si="0"/>
        <v>8909</v>
      </c>
      <c r="D14" s="32">
        <f t="shared" si="0"/>
        <v>-970</v>
      </c>
      <c r="E14" s="33">
        <f t="shared" si="1"/>
        <v>-9.81880757161656</v>
      </c>
      <c r="F14" s="34">
        <v>5632</v>
      </c>
      <c r="G14" s="35">
        <v>-471</v>
      </c>
      <c r="H14" s="36">
        <f t="shared" si="2"/>
        <v>-7.717515975749631</v>
      </c>
      <c r="I14" s="37">
        <v>2018</v>
      </c>
      <c r="J14" s="32">
        <v>-356</v>
      </c>
      <c r="K14" s="33">
        <f t="shared" si="3"/>
        <v>-14.995787700084247</v>
      </c>
      <c r="L14" s="34">
        <v>295</v>
      </c>
      <c r="M14" s="35">
        <v>-49</v>
      </c>
      <c r="N14" s="36">
        <f t="shared" si="4"/>
        <v>-14.244186046511627</v>
      </c>
      <c r="O14" s="37">
        <v>369</v>
      </c>
      <c r="P14" s="32">
        <v>-35</v>
      </c>
      <c r="Q14" s="33">
        <f t="shared" si="5"/>
        <v>-8.663366336633663</v>
      </c>
      <c r="R14" s="34">
        <v>478</v>
      </c>
      <c r="S14" s="35">
        <v>-19</v>
      </c>
      <c r="T14" s="36">
        <f t="shared" si="6"/>
        <v>-3.8229376257545273</v>
      </c>
      <c r="U14" s="37">
        <v>101</v>
      </c>
      <c r="V14" s="32">
        <v>-41</v>
      </c>
      <c r="W14" s="33">
        <f t="shared" si="7"/>
        <v>-28.87323943661972</v>
      </c>
      <c r="X14" s="34">
        <v>16</v>
      </c>
      <c r="Y14" s="35">
        <v>1</v>
      </c>
      <c r="Z14" s="36">
        <f t="shared" si="8"/>
        <v>6.666666666666667</v>
      </c>
    </row>
    <row r="15" spans="2:26" ht="12.75" customHeight="1">
      <c r="B15" s="30" t="s">
        <v>28</v>
      </c>
      <c r="C15" s="31">
        <f t="shared" si="0"/>
        <v>60847</v>
      </c>
      <c r="D15" s="32">
        <f t="shared" si="0"/>
        <v>2529</v>
      </c>
      <c r="E15" s="33">
        <f t="shared" si="1"/>
        <v>4.33656846942625</v>
      </c>
      <c r="F15" s="34">
        <v>34050</v>
      </c>
      <c r="G15" s="35">
        <v>2405</v>
      </c>
      <c r="H15" s="36">
        <f t="shared" si="2"/>
        <v>7.599936798862379</v>
      </c>
      <c r="I15" s="37">
        <v>18324</v>
      </c>
      <c r="J15" s="32">
        <v>152</v>
      </c>
      <c r="K15" s="33">
        <f t="shared" si="3"/>
        <v>0.836451683909311</v>
      </c>
      <c r="L15" s="34">
        <v>1366</v>
      </c>
      <c r="M15" s="35">
        <v>10</v>
      </c>
      <c r="N15" s="36">
        <f t="shared" si="4"/>
        <v>0.7374631268436578</v>
      </c>
      <c r="O15" s="37">
        <v>2070</v>
      </c>
      <c r="P15" s="32">
        <v>111</v>
      </c>
      <c r="Q15" s="33">
        <f t="shared" si="5"/>
        <v>5.666156202143951</v>
      </c>
      <c r="R15" s="34">
        <v>4555</v>
      </c>
      <c r="S15" s="35">
        <v>-105</v>
      </c>
      <c r="T15" s="36">
        <f t="shared" si="6"/>
        <v>-2.2532188841201717</v>
      </c>
      <c r="U15" s="37">
        <v>407</v>
      </c>
      <c r="V15" s="32">
        <v>-40</v>
      </c>
      <c r="W15" s="33">
        <f t="shared" si="7"/>
        <v>-8.94854586129754</v>
      </c>
      <c r="X15" s="34">
        <v>75</v>
      </c>
      <c r="Y15" s="35">
        <v>-4</v>
      </c>
      <c r="Z15" s="36">
        <f t="shared" si="8"/>
        <v>-5.063291139240507</v>
      </c>
    </row>
    <row r="16" spans="2:26" ht="14.25" customHeight="1">
      <c r="B16" s="30" t="s">
        <v>29</v>
      </c>
      <c r="C16" s="31">
        <f t="shared" si="0"/>
        <v>126553</v>
      </c>
      <c r="D16" s="32">
        <f t="shared" si="0"/>
        <v>4243</v>
      </c>
      <c r="E16" s="33">
        <f t="shared" si="1"/>
        <v>3.4690540430054777</v>
      </c>
      <c r="F16" s="34">
        <v>77914</v>
      </c>
      <c r="G16" s="35">
        <v>4317</v>
      </c>
      <c r="H16" s="36">
        <f t="shared" si="2"/>
        <v>5.865728222617769</v>
      </c>
      <c r="I16" s="37">
        <v>32236</v>
      </c>
      <c r="J16" s="32">
        <v>197</v>
      </c>
      <c r="K16" s="33">
        <f t="shared" si="3"/>
        <v>0.6148756203377134</v>
      </c>
      <c r="L16" s="34">
        <v>2596</v>
      </c>
      <c r="M16" s="35">
        <v>-209</v>
      </c>
      <c r="N16" s="36">
        <f t="shared" si="4"/>
        <v>-7.450980392156863</v>
      </c>
      <c r="O16" s="37">
        <v>2425</v>
      </c>
      <c r="P16" s="32">
        <v>96</v>
      </c>
      <c r="Q16" s="33">
        <f t="shared" si="5"/>
        <v>4.12194074710176</v>
      </c>
      <c r="R16" s="34">
        <v>10813</v>
      </c>
      <c r="S16" s="35">
        <v>-98</v>
      </c>
      <c r="T16" s="36">
        <f t="shared" si="6"/>
        <v>-0.8981761525066446</v>
      </c>
      <c r="U16" s="37">
        <v>569</v>
      </c>
      <c r="V16" s="32">
        <v>-60</v>
      </c>
      <c r="W16" s="33">
        <f t="shared" si="7"/>
        <v>-9.538950715421304</v>
      </c>
      <c r="X16" s="34" t="s">
        <v>13</v>
      </c>
      <c r="Y16" s="35" t="s">
        <v>13</v>
      </c>
      <c r="Z16" s="36" t="str">
        <f t="shared" si="8"/>
        <v>.</v>
      </c>
    </row>
    <row r="17" spans="2:26" ht="14.25" customHeight="1">
      <c r="B17" s="30" t="s">
        <v>30</v>
      </c>
      <c r="C17" s="31">
        <f t="shared" si="0"/>
        <v>28970</v>
      </c>
      <c r="D17" s="32">
        <f t="shared" si="0"/>
        <v>477</v>
      </c>
      <c r="E17" s="33">
        <f t="shared" si="1"/>
        <v>1.67409539185063</v>
      </c>
      <c r="F17" s="34">
        <v>16302</v>
      </c>
      <c r="G17" s="35">
        <v>472</v>
      </c>
      <c r="H17" s="36">
        <f t="shared" si="2"/>
        <v>2.9816803537586862</v>
      </c>
      <c r="I17" s="37">
        <v>8916</v>
      </c>
      <c r="J17" s="32">
        <v>37</v>
      </c>
      <c r="K17" s="33">
        <f t="shared" si="3"/>
        <v>0.4167135938731839</v>
      </c>
      <c r="L17" s="34">
        <v>591</v>
      </c>
      <c r="M17" s="35">
        <v>-58</v>
      </c>
      <c r="N17" s="36">
        <f t="shared" si="4"/>
        <v>-8.936825885978429</v>
      </c>
      <c r="O17" s="37">
        <v>717</v>
      </c>
      <c r="P17" s="32">
        <v>-64</v>
      </c>
      <c r="Q17" s="33">
        <f t="shared" si="5"/>
        <v>-8.194622279129321</v>
      </c>
      <c r="R17" s="34">
        <v>2174</v>
      </c>
      <c r="S17" s="35">
        <v>95</v>
      </c>
      <c r="T17" s="36">
        <f t="shared" si="6"/>
        <v>4.569504569504569</v>
      </c>
      <c r="U17" s="37">
        <v>270</v>
      </c>
      <c r="V17" s="32">
        <v>-5</v>
      </c>
      <c r="W17" s="33">
        <f t="shared" si="7"/>
        <v>-1.8181818181818181</v>
      </c>
      <c r="X17" s="34" t="s">
        <v>13</v>
      </c>
      <c r="Y17" s="35" t="s">
        <v>13</v>
      </c>
      <c r="Z17" s="36" t="str">
        <f t="shared" si="8"/>
        <v>.</v>
      </c>
    </row>
    <row r="18" spans="2:26" ht="14.25" customHeight="1">
      <c r="B18" s="30" t="s">
        <v>31</v>
      </c>
      <c r="C18" s="31">
        <f t="shared" si="0"/>
        <v>8613</v>
      </c>
      <c r="D18" s="32">
        <f t="shared" si="0"/>
        <v>140</v>
      </c>
      <c r="E18" s="33">
        <f t="shared" si="1"/>
        <v>1.6523073291632244</v>
      </c>
      <c r="F18" s="34">
        <v>5116</v>
      </c>
      <c r="G18" s="35">
        <v>99</v>
      </c>
      <c r="H18" s="36">
        <f t="shared" si="2"/>
        <v>1.973290811241778</v>
      </c>
      <c r="I18" s="37">
        <v>2480</v>
      </c>
      <c r="J18" s="32">
        <v>20</v>
      </c>
      <c r="K18" s="33">
        <f t="shared" si="3"/>
        <v>0.8130081300813008</v>
      </c>
      <c r="L18" s="34">
        <v>99</v>
      </c>
      <c r="M18" s="35">
        <v>-41</v>
      </c>
      <c r="N18" s="36">
        <f t="shared" si="4"/>
        <v>-29.285714285714285</v>
      </c>
      <c r="O18" s="37">
        <v>223</v>
      </c>
      <c r="P18" s="32">
        <v>31</v>
      </c>
      <c r="Q18" s="33">
        <f t="shared" si="5"/>
        <v>16.145833333333332</v>
      </c>
      <c r="R18" s="34">
        <v>620</v>
      </c>
      <c r="S18" s="35">
        <v>34</v>
      </c>
      <c r="T18" s="36">
        <f t="shared" si="6"/>
        <v>5.802047781569966</v>
      </c>
      <c r="U18" s="37">
        <v>75</v>
      </c>
      <c r="V18" s="32">
        <v>-3</v>
      </c>
      <c r="W18" s="33">
        <f t="shared" si="7"/>
        <v>-3.8461538461538463</v>
      </c>
      <c r="X18" s="34" t="s">
        <v>13</v>
      </c>
      <c r="Y18" s="35" t="s">
        <v>13</v>
      </c>
      <c r="Z18" s="36" t="str">
        <f t="shared" si="8"/>
        <v>.</v>
      </c>
    </row>
    <row r="19" spans="2:26" ht="14.25" customHeight="1">
      <c r="B19" s="30" t="s">
        <v>32</v>
      </c>
      <c r="C19" s="31">
        <f t="shared" si="0"/>
        <v>20510</v>
      </c>
      <c r="D19" s="32">
        <f t="shared" si="0"/>
        <v>-1738</v>
      </c>
      <c r="E19" s="33">
        <f t="shared" si="1"/>
        <v>-7.811938151743977</v>
      </c>
      <c r="F19" s="34">
        <v>13343</v>
      </c>
      <c r="G19" s="35">
        <v>-1048</v>
      </c>
      <c r="H19" s="36">
        <f t="shared" si="2"/>
        <v>-7.2823292335487455</v>
      </c>
      <c r="I19" s="37">
        <v>4746</v>
      </c>
      <c r="J19" s="32">
        <v>-391</v>
      </c>
      <c r="K19" s="33">
        <f t="shared" si="3"/>
        <v>-7.611446369476348</v>
      </c>
      <c r="L19" s="34">
        <v>588</v>
      </c>
      <c r="M19" s="35">
        <v>-66</v>
      </c>
      <c r="N19" s="36">
        <f t="shared" si="4"/>
        <v>-10.091743119266056</v>
      </c>
      <c r="O19" s="37">
        <v>704</v>
      </c>
      <c r="P19" s="32">
        <v>-205</v>
      </c>
      <c r="Q19" s="33">
        <f t="shared" si="5"/>
        <v>-22.55225522552255</v>
      </c>
      <c r="R19" s="34">
        <v>972</v>
      </c>
      <c r="S19" s="35">
        <v>35</v>
      </c>
      <c r="T19" s="36">
        <f t="shared" si="6"/>
        <v>3.7353255069370332</v>
      </c>
      <c r="U19" s="37">
        <v>157</v>
      </c>
      <c r="V19" s="32">
        <v>-63</v>
      </c>
      <c r="W19" s="33">
        <f t="shared" si="7"/>
        <v>-28.636363636363637</v>
      </c>
      <c r="X19" s="34" t="s">
        <v>13</v>
      </c>
      <c r="Y19" s="35" t="s">
        <v>13</v>
      </c>
      <c r="Z19" s="36" t="str">
        <f t="shared" si="8"/>
        <v>.</v>
      </c>
    </row>
    <row r="20" spans="2:26" ht="14.25" customHeight="1">
      <c r="B20" s="30" t="s">
        <v>33</v>
      </c>
      <c r="C20" s="31">
        <f t="shared" si="0"/>
        <v>12884</v>
      </c>
      <c r="D20" s="32">
        <f t="shared" si="0"/>
        <v>-1436</v>
      </c>
      <c r="E20" s="33">
        <f t="shared" si="1"/>
        <v>-10.027932960893855</v>
      </c>
      <c r="F20" s="34">
        <v>8031</v>
      </c>
      <c r="G20" s="35">
        <v>-750</v>
      </c>
      <c r="H20" s="36">
        <f t="shared" si="2"/>
        <v>-8.541168431841475</v>
      </c>
      <c r="I20" s="37">
        <v>3441</v>
      </c>
      <c r="J20" s="32">
        <v>-455</v>
      </c>
      <c r="K20" s="33">
        <f t="shared" si="3"/>
        <v>-11.678644763860369</v>
      </c>
      <c r="L20" s="34">
        <v>322</v>
      </c>
      <c r="M20" s="35">
        <v>-65</v>
      </c>
      <c r="N20" s="36">
        <f t="shared" si="4"/>
        <v>-16.795865633074936</v>
      </c>
      <c r="O20" s="37">
        <v>456</v>
      </c>
      <c r="P20" s="32">
        <v>-113</v>
      </c>
      <c r="Q20" s="33">
        <f t="shared" si="5"/>
        <v>-19.85940246045694</v>
      </c>
      <c r="R20" s="34">
        <v>494</v>
      </c>
      <c r="S20" s="35">
        <v>-53</v>
      </c>
      <c r="T20" s="36">
        <f t="shared" si="6"/>
        <v>-9.689213893967093</v>
      </c>
      <c r="U20" s="37">
        <v>140</v>
      </c>
      <c r="V20" s="32">
        <v>0</v>
      </c>
      <c r="W20" s="33">
        <f t="shared" si="7"/>
        <v>0</v>
      </c>
      <c r="X20" s="34" t="s">
        <v>13</v>
      </c>
      <c r="Y20" s="35" t="s">
        <v>13</v>
      </c>
      <c r="Z20" s="36" t="str">
        <f t="shared" si="8"/>
        <v>.</v>
      </c>
    </row>
    <row r="21" spans="2:26" ht="14.25" customHeight="1">
      <c r="B21" s="30" t="s">
        <v>34</v>
      </c>
      <c r="C21" s="31">
        <f t="shared" si="0"/>
        <v>21546</v>
      </c>
      <c r="D21" s="32">
        <f t="shared" si="0"/>
        <v>314</v>
      </c>
      <c r="E21" s="33">
        <f t="shared" si="1"/>
        <v>1.4788997739261491</v>
      </c>
      <c r="F21" s="34">
        <v>11343</v>
      </c>
      <c r="G21" s="35">
        <v>388</v>
      </c>
      <c r="H21" s="36">
        <f t="shared" si="2"/>
        <v>3.5417617526243723</v>
      </c>
      <c r="I21" s="37">
        <v>6988</v>
      </c>
      <c r="J21" s="32">
        <v>12</v>
      </c>
      <c r="K21" s="33">
        <f t="shared" si="3"/>
        <v>0.1720183486238532</v>
      </c>
      <c r="L21" s="34">
        <v>471</v>
      </c>
      <c r="M21" s="35">
        <v>-7</v>
      </c>
      <c r="N21" s="36">
        <f t="shared" si="4"/>
        <v>-1.4644351464435146</v>
      </c>
      <c r="O21" s="37">
        <v>809</v>
      </c>
      <c r="P21" s="32">
        <v>-9</v>
      </c>
      <c r="Q21" s="33">
        <f t="shared" si="5"/>
        <v>-1.1002444987775062</v>
      </c>
      <c r="R21" s="34">
        <v>1779</v>
      </c>
      <c r="S21" s="35">
        <v>-46</v>
      </c>
      <c r="T21" s="36">
        <f t="shared" si="6"/>
        <v>-2.5205479452054793</v>
      </c>
      <c r="U21" s="37">
        <v>133</v>
      </c>
      <c r="V21" s="32">
        <v>-19</v>
      </c>
      <c r="W21" s="33">
        <f t="shared" si="7"/>
        <v>-12.5</v>
      </c>
      <c r="X21" s="34">
        <v>23</v>
      </c>
      <c r="Y21" s="35">
        <v>-5</v>
      </c>
      <c r="Z21" s="36">
        <f t="shared" si="8"/>
        <v>-17.857142857142858</v>
      </c>
    </row>
    <row r="22" spans="2:26" ht="14.25" customHeight="1">
      <c r="B22" s="30" t="s">
        <v>35</v>
      </c>
      <c r="C22" s="31">
        <f t="shared" si="0"/>
        <v>11675</v>
      </c>
      <c r="D22" s="32">
        <f t="shared" si="0"/>
        <v>-746</v>
      </c>
      <c r="E22" s="33">
        <f t="shared" si="1"/>
        <v>-6.005957652362934</v>
      </c>
      <c r="F22" s="34">
        <v>7388</v>
      </c>
      <c r="G22" s="35">
        <v>-391</v>
      </c>
      <c r="H22" s="36">
        <f t="shared" si="2"/>
        <v>-5.026353001671166</v>
      </c>
      <c r="I22" s="37">
        <v>2939</v>
      </c>
      <c r="J22" s="32">
        <v>-275</v>
      </c>
      <c r="K22" s="33">
        <f t="shared" si="3"/>
        <v>-8.556316116988176</v>
      </c>
      <c r="L22" s="34">
        <v>273</v>
      </c>
      <c r="M22" s="35">
        <v>-48</v>
      </c>
      <c r="N22" s="36">
        <f t="shared" si="4"/>
        <v>-14.953271028037383</v>
      </c>
      <c r="O22" s="37">
        <v>421</v>
      </c>
      <c r="P22" s="32">
        <v>-34</v>
      </c>
      <c r="Q22" s="33">
        <f t="shared" si="5"/>
        <v>-7.472527472527473</v>
      </c>
      <c r="R22" s="34">
        <v>470</v>
      </c>
      <c r="S22" s="35">
        <v>3</v>
      </c>
      <c r="T22" s="36">
        <f t="shared" si="6"/>
        <v>0.6423982869379015</v>
      </c>
      <c r="U22" s="37">
        <v>184</v>
      </c>
      <c r="V22" s="32">
        <v>-1</v>
      </c>
      <c r="W22" s="33">
        <f t="shared" si="7"/>
        <v>-0.5405405405405406</v>
      </c>
      <c r="X22" s="34" t="s">
        <v>13</v>
      </c>
      <c r="Y22" s="35" t="s">
        <v>13</v>
      </c>
      <c r="Z22" s="36" t="str">
        <f t="shared" si="8"/>
        <v>.</v>
      </c>
    </row>
    <row r="23" spans="2:26" s="45" customFormat="1" ht="14.25" customHeight="1">
      <c r="B23" s="38" t="s">
        <v>14</v>
      </c>
      <c r="C23" s="39">
        <f>SUM(C7,C8,C11,C12,C13,C15,C16,C17,C18,C21)</f>
        <v>485645</v>
      </c>
      <c r="D23" s="40">
        <f>SUM(D7,D8,D11,D12,D13,D15,D16,D17,D18,D21)</f>
        <v>17348</v>
      </c>
      <c r="E23" s="41">
        <f t="shared" si="1"/>
        <v>3.704486682596728</v>
      </c>
      <c r="F23" s="42">
        <f>SUM(F7,F8,F11,F12,F13,F15,F16,F17,F18,F21)</f>
        <v>289428</v>
      </c>
      <c r="G23" s="43">
        <f>SUM(G7,G8,G11,G12,G13,G15,G16,G17,G18,G21)</f>
        <v>15524</v>
      </c>
      <c r="H23" s="44">
        <f t="shared" si="2"/>
        <v>5.667679186868392</v>
      </c>
      <c r="I23" s="39">
        <f>SUM(I7,I8,I11,I12,I13,I15,I16,I17,I18,I21)</f>
        <v>134963</v>
      </c>
      <c r="J23" s="40">
        <f>SUM(J7,J8,J11,J12,J13,J15,J16,J17,J18,J21)</f>
        <v>2239</v>
      </c>
      <c r="K23" s="41">
        <f t="shared" si="3"/>
        <v>1.6869594044784666</v>
      </c>
      <c r="L23" s="42">
        <f>SUM(L7,L8,L11,L12,L13,L15,L16,L17,L18,L21)</f>
        <v>9892</v>
      </c>
      <c r="M23" s="43">
        <f>SUM(M7,M8,M11,M12,M13,M15,M16,M17,M18,M21)</f>
        <v>-805</v>
      </c>
      <c r="N23" s="44">
        <f t="shared" si="4"/>
        <v>-7.525474432083762</v>
      </c>
      <c r="O23" s="39">
        <f>SUM(O7,O8,O11,O12,O13,O15,O16,O17,O18,O21)</f>
        <v>10772</v>
      </c>
      <c r="P23" s="40">
        <f>SUM(P7,P8,P11,P12,P13,P15,P16,P17,P18,P21)</f>
        <v>104</v>
      </c>
      <c r="Q23" s="41">
        <f t="shared" si="5"/>
        <v>0.974878140232471</v>
      </c>
      <c r="R23" s="42">
        <f>SUM(R7,R8,R11,R12,R13,R15,R16,R17,R18,R21)</f>
        <v>37864</v>
      </c>
      <c r="S23" s="43">
        <f>SUM(S7,S8,S11,S12,S13,S15,S16,S17,S18,S21)</f>
        <v>446</v>
      </c>
      <c r="T23" s="44">
        <f t="shared" si="6"/>
        <v>1.1919397081618472</v>
      </c>
      <c r="U23" s="39">
        <f>SUM(U7,U8,U11,U12,U13,U15,U16,U17,U18,U21)</f>
        <v>2494</v>
      </c>
      <c r="V23" s="40">
        <f>SUM(V7,V8,V11,V12,V13,V15,V16,V17,V18,V21)</f>
        <v>-168</v>
      </c>
      <c r="W23" s="41">
        <f t="shared" si="7"/>
        <v>-6.311044327573253</v>
      </c>
      <c r="X23" s="42">
        <f>SUM(X7,X8,X11,X12,X13,X15,X16,X17,X18,X21)</f>
        <v>232</v>
      </c>
      <c r="Y23" s="43">
        <f>SUM(Y7,Y8,Y11,Y12,Y13,Y15,Y16,Y17,Y18,Y21)</f>
        <v>8</v>
      </c>
      <c r="Z23" s="44">
        <f t="shared" si="8"/>
        <v>3.5714285714285716</v>
      </c>
    </row>
    <row r="24" spans="2:26" s="45" customFormat="1" ht="14.25" customHeight="1">
      <c r="B24" s="46" t="s">
        <v>15</v>
      </c>
      <c r="C24" s="47">
        <f>SUM(C9,C10,C14,C19,C20,C22)</f>
        <v>84495</v>
      </c>
      <c r="D24" s="48">
        <f>SUM(D9,D10,D14,D19,D20,D22)</f>
        <v>-7168</v>
      </c>
      <c r="E24" s="49">
        <f t="shared" si="1"/>
        <v>-7.819949161602827</v>
      </c>
      <c r="F24" s="50">
        <f>SUM(F9,F10,F14,F19,F20,F22)</f>
        <v>53354</v>
      </c>
      <c r="G24" s="51">
        <f>SUM(G9,G10,G14,G19,G20,G22)</f>
        <v>-3785</v>
      </c>
      <c r="H24" s="52">
        <f t="shared" si="2"/>
        <v>-6.624197133306498</v>
      </c>
      <c r="I24" s="47">
        <f>SUM(I9,I10,I14,I19,I20,I22)</f>
        <v>20282</v>
      </c>
      <c r="J24" s="48">
        <f>SUM(J9,J10,J14,J19,J20,J22)</f>
        <v>-2172</v>
      </c>
      <c r="K24" s="49">
        <f t="shared" si="3"/>
        <v>-9.673109468246192</v>
      </c>
      <c r="L24" s="50">
        <f>SUM(L9,L10,L14,L19,L20,L22)</f>
        <v>2511</v>
      </c>
      <c r="M24" s="51">
        <f>SUM(M9,M10,M14,M19,M20,M22)</f>
        <v>-347</v>
      </c>
      <c r="N24" s="52">
        <f t="shared" si="4"/>
        <v>-12.141357592722184</v>
      </c>
      <c r="O24" s="47">
        <f>SUM(O9,O10,O14,O19,O20,O22)</f>
        <v>2733</v>
      </c>
      <c r="P24" s="48">
        <f>SUM(P9,P10,P14,P19,P20,P22)</f>
        <v>-521</v>
      </c>
      <c r="Q24" s="49">
        <f t="shared" si="5"/>
        <v>-16.011063306699448</v>
      </c>
      <c r="R24" s="50">
        <f>SUM(R9,R10,R14,R19,R20,R22)</f>
        <v>4748</v>
      </c>
      <c r="S24" s="51">
        <f>SUM(S9,S10,S14,S19,S20,S22)</f>
        <v>-275</v>
      </c>
      <c r="T24" s="52">
        <f t="shared" si="6"/>
        <v>-5.474815847103325</v>
      </c>
      <c r="U24" s="47">
        <f>SUM(U9,U10,U14,U19,U20,U22)</f>
        <v>851</v>
      </c>
      <c r="V24" s="48">
        <f>SUM(V9,V10,V14,V19,V20,V22)</f>
        <v>-69</v>
      </c>
      <c r="W24" s="49">
        <f t="shared" si="7"/>
        <v>-7.5</v>
      </c>
      <c r="X24" s="50">
        <f>SUM(X9,X10,X14,X19,X20,X22)</f>
        <v>16</v>
      </c>
      <c r="Y24" s="51">
        <f>SUM(Y9,Y10,Y14,Y19,Y20,Y22)</f>
        <v>1</v>
      </c>
      <c r="Z24" s="52">
        <f t="shared" si="8"/>
        <v>6.666666666666667</v>
      </c>
    </row>
    <row r="25" spans="2:26" ht="14.25" customHeight="1">
      <c r="B25" s="53" t="s">
        <v>16</v>
      </c>
      <c r="C25" s="54">
        <f>SUM(C23:C24)</f>
        <v>570140</v>
      </c>
      <c r="D25" s="55">
        <f>SUM(D23:D24)</f>
        <v>10180</v>
      </c>
      <c r="E25" s="56">
        <f t="shared" si="1"/>
        <v>1.8179869990713622</v>
      </c>
      <c r="F25" s="57">
        <f>SUM(F23:F24)</f>
        <v>342782</v>
      </c>
      <c r="G25" s="58">
        <f>SUM(G23:G24)</f>
        <v>11739</v>
      </c>
      <c r="H25" s="59">
        <f t="shared" si="2"/>
        <v>3.5460650127022775</v>
      </c>
      <c r="I25" s="54">
        <f>SUM(I23:I24)</f>
        <v>155245</v>
      </c>
      <c r="J25" s="55">
        <f>SUM(J23:J24)</f>
        <v>67</v>
      </c>
      <c r="K25" s="56">
        <f t="shared" si="3"/>
        <v>0.043176223433734166</v>
      </c>
      <c r="L25" s="57">
        <f>SUM(L23:L24)</f>
        <v>12403</v>
      </c>
      <c r="M25" s="58">
        <f>SUM(M23:M24)</f>
        <v>-1152</v>
      </c>
      <c r="N25" s="59">
        <f t="shared" si="4"/>
        <v>-8.49870896348211</v>
      </c>
      <c r="O25" s="54">
        <f>SUM(O23:O24)</f>
        <v>13505</v>
      </c>
      <c r="P25" s="55">
        <f>SUM(P23:P24)</f>
        <v>-417</v>
      </c>
      <c r="Q25" s="56">
        <f t="shared" si="5"/>
        <v>-2.9952593018244507</v>
      </c>
      <c r="R25" s="57">
        <f>SUM(R23:R24)</f>
        <v>42612</v>
      </c>
      <c r="S25" s="58">
        <f>SUM(S23:S24)</f>
        <v>171</v>
      </c>
      <c r="T25" s="59">
        <f t="shared" si="6"/>
        <v>0.4029122782215311</v>
      </c>
      <c r="U25" s="54">
        <f>SUM(U23:U24)</f>
        <v>3345</v>
      </c>
      <c r="V25" s="55">
        <f>SUM(V23:V24)</f>
        <v>-237</v>
      </c>
      <c r="W25" s="56">
        <f t="shared" si="7"/>
        <v>-6.61641541038526</v>
      </c>
      <c r="X25" s="57">
        <f>SUM(X23:X24)</f>
        <v>248</v>
      </c>
      <c r="Y25" s="58">
        <f>SUM(Y23:Y24)</f>
        <v>9</v>
      </c>
      <c r="Z25" s="59">
        <f t="shared" si="8"/>
        <v>3.7656903765690375</v>
      </c>
    </row>
    <row r="26" spans="2:26" ht="25.5" customHeight="1">
      <c r="B26" s="60" t="s">
        <v>18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</row>
    <row r="27" spans="2:26" ht="12.75" customHeight="1">
      <c r="B27" s="61" t="s">
        <v>19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</sheetData>
  <sheetProtection/>
  <mergeCells count="30">
    <mergeCell ref="X5:X6"/>
    <mergeCell ref="Y5:Z5"/>
    <mergeCell ref="B26:Z26"/>
    <mergeCell ref="B27:Z27"/>
    <mergeCell ref="O5:O6"/>
    <mergeCell ref="P5:Q5"/>
    <mergeCell ref="R5:R6"/>
    <mergeCell ref="S5:T5"/>
    <mergeCell ref="U5:U6"/>
    <mergeCell ref="V5:W5"/>
    <mergeCell ref="U4:W4"/>
    <mergeCell ref="X4:Z4"/>
    <mergeCell ref="C5:C6"/>
    <mergeCell ref="D5:E5"/>
    <mergeCell ref="F5:F6"/>
    <mergeCell ref="G5:H5"/>
    <mergeCell ref="I5:I6"/>
    <mergeCell ref="J5:K5"/>
    <mergeCell ref="L5:L6"/>
    <mergeCell ref="M5:N5"/>
    <mergeCell ref="B1:Z1"/>
    <mergeCell ref="B2:B6"/>
    <mergeCell ref="C2:Z2"/>
    <mergeCell ref="C3:E4"/>
    <mergeCell ref="F3:Z3"/>
    <mergeCell ref="F4:H4"/>
    <mergeCell ref="I4:K4"/>
    <mergeCell ref="L4:N4"/>
    <mergeCell ref="O4:Q4"/>
    <mergeCell ref="R4:T4"/>
  </mergeCells>
  <printOptions horizontalCentered="1" vertic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landscape" paperSize="9" scale="80" r:id="rId1"/>
  <headerFooter alignWithMargins="0">
    <oddHeader>&amp;LStand: 14.12.2011</oddHeader>
    <oddFooter>&amp;R&amp;10Tabelle 76.1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2011-12-15T13:58:59Z</dcterms:created>
  <dcterms:modified xsi:type="dcterms:W3CDTF">2011-12-15T13:59:02Z</dcterms:modified>
  <cp:category/>
  <cp:version/>
  <cp:contentType/>
  <cp:contentStatus/>
</cp:coreProperties>
</file>