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Übersicht" sheetId="1" r:id="rId1"/>
  </sheets>
  <definedNames>
    <definedName name="_xlnm.Print_Titles" localSheetId="0">'Übersicht'!$1:$9</definedName>
  </definedNames>
  <calcPr fullCalcOnLoad="1"/>
</workbook>
</file>

<file path=xl/sharedStrings.xml><?xml version="1.0" encoding="utf-8"?>
<sst xmlns="http://schemas.openxmlformats.org/spreadsheetml/2006/main" count="70" uniqueCount="64">
  <si>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</si>
  <si>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</si>
  <si>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</si>
  <si>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</si>
  <si>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</si>
  <si>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</si>
  <si>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</si>
  <si>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</si>
  <si>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</si>
  <si>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</si>
  <si>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</si>
  <si>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</si>
  <si>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</si>
  <si>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</si>
  <si>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</si>
  <si>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</si>
  <si>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</si>
  <si>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</si>
  <si>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</si>
  <si>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</si>
  <si>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</si>
  <si>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</si>
  <si>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</si>
  <si>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</si>
  <si>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</si>
  <si>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</si>
  <si>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</si>
  <si>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</si>
  <si>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</si>
  <si>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</si>
  <si>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</si>
  <si>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</si>
  <si>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</si>
  <si>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</si>
  <si>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</si>
  <si>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</si>
  <si>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</si>
  <si>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</si>
  <si>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</si>
  <si>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</si>
  <si>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</si>
  <si>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</si>
  <si>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</si>
  <si>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</si>
  <si>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1) nur Ausbildung im dualen System und ohne Bewerber mit Wohnsitz im Ausland.</t>
  </si>
  <si>
    <t>2) durch eine geänderte regionale Zuordnung sind Vergleiche mit Zeiträumen vor 2005 nur eingeschränkt möglich.</t>
  </si>
  <si>
    <t>3) nur Ausbildung im dualen System und ohne jene unbesetzten Ausbildungsstellen, die für die BA regional nicht zuzuordnen sind.</t>
  </si>
  <si>
    <t>Nachdruck -auch auszugsweise- nur mit Quellenangabe gestattet</t>
  </si>
  <si>
    <t>Quellen: Bundesinstitut für Berufsbildung, Erhebung zum 30. September; Bundesagentur für Arbeit (Ausbildungsmarktstatistik), aus Gründen des Datenschutzes werden Werte kleiner 3 nicht ausgewiesen.</t>
  </si>
  <si>
    <t>Neu abgeschlossene Ausbildungsverträge, Ausbildungsplatzangebot und -nachfrage (incl. Daten der zugelassenen kommunalen Träger) 2009 bis 2011 in Hessen</t>
  </si>
  <si>
    <t>Hessen</t>
  </si>
  <si>
    <t>Bad Hersfeld</t>
  </si>
  <si>
    <t>Darmstadt</t>
  </si>
  <si>
    <t>Frankfurt am Main</t>
  </si>
  <si>
    <t>Fulda</t>
  </si>
  <si>
    <t>Giessen</t>
  </si>
  <si>
    <t>Hanau</t>
  </si>
  <si>
    <t>Kassel</t>
  </si>
  <si>
    <t>Korbach</t>
  </si>
  <si>
    <t>Limburg</t>
  </si>
  <si>
    <t>Marburg</t>
  </si>
  <si>
    <t>Offenbach</t>
  </si>
  <si>
    <t>Wetzlar</t>
  </si>
  <si>
    <t>Wiesbaden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</si>
</sst>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left"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0" xfId="51" applyBorder="1" applyAlignment="1">
      <alignment horizontal="center"/>
      <protection/>
    </xf>
    <xf numFmtId="0" fontId="21" fillId="0" borderId="18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2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20" xfId="51" applyFont="1" applyBorder="1" applyAlignment="1">
      <alignment horizontal="right"/>
      <protection/>
    </xf>
    <xf numFmtId="0" fontId="24" fillId="0" borderId="18" xfId="5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3" fontId="24" fillId="0" borderId="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  <xf numFmtId="0" fontId="25" fillId="0" borderId="0" xfId="51" applyFont="1" applyAlignment="1">
      <alignment horizontal="left" vertical="top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5"/>
  <sheetViews>
    <sheetView tabSelected="1" zoomScalePageLayoutView="0" workbookViewId="0" topLeftCell="A1">
      <pane xSplit="3" ySplit="10" topLeftCell="D8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93" sqref="C93"/>
    </sheetView>
  </sheetViews>
  <sheetFormatPr defaultColWidth="11.421875" defaultRowHeight="15"/>
  <cols>
    <col min="1" max="1" width="0.85546875" style="54" customWidth="1"/>
    <col min="2" max="2" width="0.9921875" style="54" customWidth="1"/>
    <col min="3" max="3" width="15.7109375" style="54" customWidth="1"/>
    <col min="4" max="4" width="12.140625" style="54" customWidth="1"/>
    <col min="5" max="5" width="9.28125" style="54" customWidth="1"/>
    <col min="6" max="6" width="10.140625" style="54" customWidth="1"/>
    <col min="7" max="7" width="9.421875" style="54" customWidth="1"/>
    <col min="8" max="8" width="9.8515625" style="54" customWidth="1"/>
    <col min="9" max="10" width="10.421875" style="54" customWidth="1"/>
    <col min="11" max="11" width="10.140625" style="54" customWidth="1"/>
    <col min="12" max="13" width="10.28125" style="54" customWidth="1"/>
    <col min="14" max="14" width="11.00390625" style="54" customWidth="1"/>
    <col min="15" max="15" width="10.7109375" style="54" customWidth="1"/>
    <col min="16" max="16" width="9.57421875" style="54" customWidth="1"/>
    <col min="17" max="18" width="10.421875" style="54" customWidth="1"/>
    <col min="19" max="19" width="11.140625" style="54" customWidth="1"/>
    <col min="20" max="16384" width="11.421875" style="54" customWidth="1"/>
  </cols>
  <sheetData>
    <row r="2" spans="3:19" s="1" customFormat="1" ht="14.25" customHeight="1">
      <c r="C2" s="2" t="s">
        <v>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s="33" customFormat="1" ht="4.5" customHeight="1">
      <c r="B10" s="45"/>
      <c r="C10" s="46"/>
      <c r="D10" s="28"/>
      <c r="E10" s="29"/>
      <c r="F10" s="28"/>
      <c r="G10" s="28"/>
      <c r="H10" s="28"/>
      <c r="I10" s="29"/>
      <c r="J10" s="28"/>
      <c r="K10" s="28"/>
      <c r="L10" s="28"/>
      <c r="M10" s="29"/>
      <c r="N10" s="28"/>
      <c r="O10" s="29"/>
      <c r="P10" s="29"/>
      <c r="Q10" s="47"/>
      <c r="R10" s="47"/>
      <c r="S10" s="47"/>
    </row>
    <row r="11" spans="2:19" ht="24" customHeight="1">
      <c r="B11" s="48"/>
      <c r="C11" s="49" t="s">
        <v>50</v>
      </c>
      <c r="D11" s="50"/>
      <c r="E11" s="51"/>
      <c r="F11" s="50"/>
      <c r="G11" s="50"/>
      <c r="H11" s="52"/>
      <c r="I11" s="51"/>
      <c r="J11" s="50"/>
      <c r="K11" s="52"/>
      <c r="L11" s="50"/>
      <c r="M11" s="51"/>
      <c r="N11" s="50"/>
      <c r="O11" s="50"/>
      <c r="P11" s="51"/>
      <c r="Q11" s="50"/>
      <c r="R11" s="53"/>
      <c r="S11" s="53"/>
    </row>
    <row r="12" spans="2:19" ht="5.25" customHeight="1">
      <c r="B12" s="48"/>
      <c r="C12" s="55"/>
      <c r="D12" s="56"/>
      <c r="E12" s="57"/>
      <c r="F12" s="56"/>
      <c r="G12" s="56"/>
      <c r="H12" s="58"/>
      <c r="I12" s="57"/>
      <c r="J12" s="56"/>
      <c r="K12" s="58"/>
      <c r="L12" s="56"/>
      <c r="M12" s="57"/>
      <c r="N12" s="56"/>
      <c r="O12" s="56"/>
      <c r="P12" s="57"/>
      <c r="Q12" s="56"/>
      <c r="R12" s="59"/>
      <c r="S12" s="59"/>
    </row>
    <row r="13" spans="2:19" ht="12">
      <c r="B13" s="48"/>
      <c r="C13" s="55">
        <v>2009</v>
      </c>
      <c r="D13" s="60">
        <v>39453</v>
      </c>
      <c r="E13" s="61">
        <v>1310</v>
      </c>
      <c r="F13" s="60">
        <v>1958</v>
      </c>
      <c r="G13" s="60">
        <v>6488</v>
      </c>
      <c r="H13" s="60">
        <f>IF(AND(G13&lt;&gt;".",G13&lt;&gt;"*",F13&lt;&gt;"*"),F13+G13,".")</f>
        <v>8446</v>
      </c>
      <c r="I13" s="61">
        <f>IF(E13&lt;&gt;"*",D13+E13,".")</f>
        <v>40763</v>
      </c>
      <c r="J13" s="60">
        <f>IF(F13&lt;&gt;"*",D13+F13,".")</f>
        <v>41411</v>
      </c>
      <c r="K13" s="60">
        <f>IF(H13&lt;&gt;".",D13+H13,".")</f>
        <v>47899</v>
      </c>
      <c r="L13" s="62">
        <f>IF(AND(J13&lt;&gt;0,J13&lt;&gt;"."),I13*100/J13,".")</f>
        <v>98.43519837724276</v>
      </c>
      <c r="M13" s="63">
        <f>IF(K13&lt;&gt;".",IF(K13&lt;&gt;0,I13*100/K13,"."),".")</f>
        <v>85.10198542767073</v>
      </c>
      <c r="N13" s="60">
        <f>IF(AND(I13&lt;&gt;".",J13&lt;&gt;"."),I13-J13,".")</f>
        <v>-648</v>
      </c>
      <c r="O13" s="60">
        <f>IF(K13&lt;&gt;".",I13-K13,".")</f>
        <v>-7136</v>
      </c>
      <c r="P13" s="63" t="str">
        <f>IF(D12&lt;&gt;0,(D13-D12)*100/D12,".")</f>
        <v>.</v>
      </c>
      <c r="Q13" s="62" t="str">
        <f>IF(I12&lt;&gt;0,(I13-I12)*100/I12,".")</f>
        <v>.</v>
      </c>
      <c r="R13" s="64" t="str">
        <f>IF(AND(J12&lt;&gt;0,J12&lt;&gt;".",J13&lt;&gt;"."),(J13-J12)*100/J12,".")</f>
        <v>.</v>
      </c>
      <c r="S13" s="64" t="str">
        <f>IF(AND(K12&lt;&gt;0,K12&lt;&gt;".",K13&lt;&gt;".",K13&lt;&gt;"."),(K13-K12)*100/K12,".")</f>
        <v>.</v>
      </c>
    </row>
    <row r="14" spans="2:19" ht="12">
      <c r="B14" s="48"/>
      <c r="C14" s="55">
        <v>2010</v>
      </c>
      <c r="D14" s="60">
        <v>40234</v>
      </c>
      <c r="E14" s="61">
        <v>1587</v>
      </c>
      <c r="F14" s="60">
        <v>739</v>
      </c>
      <c r="G14" s="60">
        <v>6311</v>
      </c>
      <c r="H14" s="60">
        <f>IF(AND(G14&lt;&gt;".",G14&lt;&gt;"*",F14&lt;&gt;"*"),F14+G14,".")</f>
        <v>7050</v>
      </c>
      <c r="I14" s="61">
        <f>IF(E14&lt;&gt;"*",D14+E14,".")</f>
        <v>41821</v>
      </c>
      <c r="J14" s="60">
        <f>IF(F14&lt;&gt;"*",D14+F14,".")</f>
        <v>40973</v>
      </c>
      <c r="K14" s="60">
        <f>IF(H14&lt;&gt;".",D14+H14,".")</f>
        <v>47284</v>
      </c>
      <c r="L14" s="62">
        <f>IF(AND(J14&lt;&gt;0,J14&lt;&gt;"."),I14*100/J14,".")</f>
        <v>102.06965562687624</v>
      </c>
      <c r="M14" s="63">
        <f>IF(K14&lt;&gt;".",IF(K14&lt;&gt;0,I14*100/K14,"."),".")</f>
        <v>88.44640893325438</v>
      </c>
      <c r="N14" s="60">
        <f>IF(AND(I14&lt;&gt;".",J14&lt;&gt;"."),I14-J14,".")</f>
        <v>848</v>
      </c>
      <c r="O14" s="60">
        <f>IF(K14&lt;&gt;".",I14-K14,".")</f>
        <v>-5463</v>
      </c>
      <c r="P14" s="63">
        <f>IF(D13&lt;&gt;0,(D14-D13)*100/D13,".")</f>
        <v>1.979570628342585</v>
      </c>
      <c r="Q14" s="62">
        <f>IF(I13&lt;&gt;0,(I14-I13)*100/I13,".")</f>
        <v>2.5954910090032626</v>
      </c>
      <c r="R14" s="64">
        <f>IF(AND(J13&lt;&gt;0,J13&lt;&gt;".",J14&lt;&gt;"."),(J14-J13)*100/J13,".")</f>
        <v>-1.0576899857525779</v>
      </c>
      <c r="S14" s="64">
        <f>IF(AND(K13&lt;&gt;0,K13&lt;&gt;".",K14&lt;&gt;".",K14&lt;&gt;"."),(K14-K13)*100/K13,".")</f>
        <v>-1.28395164825988</v>
      </c>
    </row>
    <row r="15" spans="2:19" ht="12">
      <c r="B15" s="48"/>
      <c r="C15" s="55">
        <v>2011</v>
      </c>
      <c r="D15" s="60">
        <v>41166</v>
      </c>
      <c r="E15" s="61">
        <v>2750</v>
      </c>
      <c r="F15" s="60">
        <v>684</v>
      </c>
      <c r="G15" s="60">
        <v>5931</v>
      </c>
      <c r="H15" s="60">
        <f>IF(AND(G15&lt;&gt;".",G15&lt;&gt;"*",F15&lt;&gt;"*"),F15+G15,".")</f>
        <v>6615</v>
      </c>
      <c r="I15" s="61">
        <f>IF(E15&lt;&gt;"*",D15+E15,".")</f>
        <v>43916</v>
      </c>
      <c r="J15" s="60">
        <f>IF(F15&lt;&gt;"*",D15+F15,".")</f>
        <v>41850</v>
      </c>
      <c r="K15" s="60">
        <f>IF(H15&lt;&gt;".",D15+H15,".")</f>
        <v>47781</v>
      </c>
      <c r="L15" s="62">
        <f>IF(AND(J15&lt;&gt;0,J15&lt;&gt;"."),I15*100/J15,".")</f>
        <v>104.93667861409797</v>
      </c>
      <c r="M15" s="63">
        <f>IF(K15&lt;&gt;".",IF(K15&lt;&gt;0,I15*100/K15,"."),".")</f>
        <v>91.91101065276993</v>
      </c>
      <c r="N15" s="60">
        <f>IF(AND(I15&lt;&gt;".",J15&lt;&gt;"."),I15-J15,".")</f>
        <v>2066</v>
      </c>
      <c r="O15" s="60">
        <f>IF(K15&lt;&gt;".",I15-K15,".")</f>
        <v>-3865</v>
      </c>
      <c r="P15" s="63">
        <f>IF(D14&lt;&gt;0,(D15-D14)*100/D14,".")</f>
        <v>2.316448774668191</v>
      </c>
      <c r="Q15" s="62">
        <f>IF(I14&lt;&gt;0,(I15-I14)*100/I14,".")</f>
        <v>5.009445015661988</v>
      </c>
      <c r="R15" s="64">
        <f>IF(AND(J14&lt;&gt;0,J14&lt;&gt;".",J15&lt;&gt;"."),(J15-J14)*100/J14,".")</f>
        <v>2.140433944304786</v>
      </c>
      <c r="S15" s="64">
        <f>IF(AND(K14&lt;&gt;0,K14&lt;&gt;".",K15&lt;&gt;".",K15&lt;&gt;"."),(K15-K14)*100/K14,".")</f>
        <v>1.0510955079942474</v>
      </c>
    </row>
    <row r="16" spans="2:19" ht="18.75" customHeight="1">
      <c r="B16" s="48"/>
      <c r="C16" s="55"/>
      <c r="D16" s="65"/>
      <c r="E16" s="66"/>
      <c r="F16" s="65"/>
      <c r="G16" s="60"/>
      <c r="H16" s="60"/>
      <c r="I16" s="66"/>
      <c r="J16" s="65"/>
      <c r="K16" s="60"/>
      <c r="L16" s="62"/>
      <c r="M16" s="63"/>
      <c r="N16" s="60"/>
      <c r="O16" s="60"/>
      <c r="P16" s="63"/>
      <c r="Q16" s="62"/>
      <c r="R16" s="64"/>
      <c r="S16" s="64"/>
    </row>
    <row r="17" spans="2:19" ht="24" customHeight="1">
      <c r="B17" s="48"/>
      <c r="C17" s="49" t="s">
        <v>51</v>
      </c>
      <c r="D17" s="50"/>
      <c r="E17" s="51"/>
      <c r="F17" s="50"/>
      <c r="G17" s="50"/>
      <c r="H17" s="52"/>
      <c r="I17" s="51"/>
      <c r="J17" s="50"/>
      <c r="K17" s="52"/>
      <c r="L17" s="50"/>
      <c r="M17" s="51"/>
      <c r="N17" s="50"/>
      <c r="O17" s="50"/>
      <c r="P17" s="51"/>
      <c r="Q17" s="50"/>
      <c r="R17" s="53"/>
      <c r="S17" s="53"/>
    </row>
    <row r="18" spans="2:19" ht="5.25" customHeight="1">
      <c r="B18" s="48"/>
      <c r="C18" s="55"/>
      <c r="D18" s="56"/>
      <c r="E18" s="57"/>
      <c r="F18" s="56"/>
      <c r="G18" s="56"/>
      <c r="H18" s="58"/>
      <c r="I18" s="57"/>
      <c r="J18" s="56"/>
      <c r="K18" s="58"/>
      <c r="L18" s="56"/>
      <c r="M18" s="57"/>
      <c r="N18" s="56"/>
      <c r="O18" s="56"/>
      <c r="P18" s="57"/>
      <c r="Q18" s="56"/>
      <c r="R18" s="59"/>
      <c r="S18" s="59"/>
    </row>
    <row r="19" spans="2:19" ht="12">
      <c r="B19" s="48"/>
      <c r="C19" s="55">
        <v>2009</v>
      </c>
      <c r="D19" s="60">
        <v>1328</v>
      </c>
      <c r="E19" s="61">
        <v>17</v>
      </c>
      <c r="F19" s="60">
        <v>47</v>
      </c>
      <c r="G19" s="60">
        <v>200</v>
      </c>
      <c r="H19" s="60">
        <f>IF(AND(G19&lt;&gt;".",G19&lt;&gt;"*",F19&lt;&gt;"*"),F19+G19,".")</f>
        <v>247</v>
      </c>
      <c r="I19" s="61">
        <f>IF(E19&lt;&gt;"*",D19+E19,".")</f>
        <v>1345</v>
      </c>
      <c r="J19" s="60">
        <f>IF(F19&lt;&gt;"*",D19+F19,".")</f>
        <v>1375</v>
      </c>
      <c r="K19" s="60">
        <f>IF(H19&lt;&gt;".",D19+H19,".")</f>
        <v>1575</v>
      </c>
      <c r="L19" s="62">
        <f>IF(AND(J19&lt;&gt;0,J19&lt;&gt;"."),I19*100/J19,".")</f>
        <v>97.81818181818181</v>
      </c>
      <c r="M19" s="63">
        <f>IF(K19&lt;&gt;".",IF(K19&lt;&gt;0,I19*100/K19,"."),".")</f>
        <v>85.39682539682539</v>
      </c>
      <c r="N19" s="60">
        <f>IF(AND(I19&lt;&gt;".",J19&lt;&gt;"."),I19-J19,".")</f>
        <v>-30</v>
      </c>
      <c r="O19" s="60">
        <f>IF(K19&lt;&gt;".",I19-K19,".")</f>
        <v>-230</v>
      </c>
      <c r="P19" s="63" t="str">
        <f>IF(D18&lt;&gt;0,(D19-D18)*100/D18,".")</f>
        <v>.</v>
      </c>
      <c r="Q19" s="62" t="str">
        <f>IF(I18&lt;&gt;0,(I19-I18)*100/I18,".")</f>
        <v>.</v>
      </c>
      <c r="R19" s="64" t="str">
        <f>IF(AND(J18&lt;&gt;0,J18&lt;&gt;".",J19&lt;&gt;"."),(J19-J18)*100/J18,".")</f>
        <v>.</v>
      </c>
      <c r="S19" s="64" t="str">
        <f>IF(AND(K18&lt;&gt;0,K18&lt;&gt;".",K19&lt;&gt;".",K19&lt;&gt;"."),(K19-K18)*100/K18,".")</f>
        <v>.</v>
      </c>
    </row>
    <row r="20" spans="2:19" ht="12">
      <c r="B20" s="48"/>
      <c r="C20" s="55">
        <v>2010</v>
      </c>
      <c r="D20" s="60">
        <v>1293</v>
      </c>
      <c r="E20" s="61">
        <v>12</v>
      </c>
      <c r="F20" s="60">
        <v>12</v>
      </c>
      <c r="G20" s="60">
        <v>169</v>
      </c>
      <c r="H20" s="60">
        <f>IF(AND(G20&lt;&gt;".",G20&lt;&gt;"*",F20&lt;&gt;"*"),F20+G20,".")</f>
        <v>181</v>
      </c>
      <c r="I20" s="61">
        <f>IF(E20&lt;&gt;"*",D20+E20,".")</f>
        <v>1305</v>
      </c>
      <c r="J20" s="60">
        <f>IF(F20&lt;&gt;"*",D20+F20,".")</f>
        <v>1305</v>
      </c>
      <c r="K20" s="60">
        <f>IF(H20&lt;&gt;".",D20+H20,".")</f>
        <v>1474</v>
      </c>
      <c r="L20" s="62">
        <f>IF(AND(J20&lt;&gt;0,J20&lt;&gt;"."),I20*100/J20,".")</f>
        <v>100</v>
      </c>
      <c r="M20" s="63">
        <f>IF(K20&lt;&gt;".",IF(K20&lt;&gt;0,I20*100/K20,"."),".")</f>
        <v>88.53459972862957</v>
      </c>
      <c r="N20" s="60">
        <f>IF(AND(I20&lt;&gt;".",J20&lt;&gt;"."),I20-J20,".")</f>
        <v>0</v>
      </c>
      <c r="O20" s="60">
        <f>IF(K20&lt;&gt;".",I20-K20,".")</f>
        <v>-169</v>
      </c>
      <c r="P20" s="63">
        <f>IF(D19&lt;&gt;0,(D20-D19)*100/D19,".")</f>
        <v>-2.6355421686746987</v>
      </c>
      <c r="Q20" s="62">
        <f>IF(I19&lt;&gt;0,(I20-I19)*100/I19,".")</f>
        <v>-2.973977695167286</v>
      </c>
      <c r="R20" s="64">
        <f>IF(AND(J19&lt;&gt;0,J19&lt;&gt;".",J20&lt;&gt;"."),(J20-J19)*100/J19,".")</f>
        <v>-5.090909090909091</v>
      </c>
      <c r="S20" s="64">
        <f>IF(AND(K19&lt;&gt;0,K19&lt;&gt;".",K20&lt;&gt;".",K20&lt;&gt;"."),(K20-K19)*100/K19,".")</f>
        <v>-6.412698412698413</v>
      </c>
    </row>
    <row r="21" spans="2:19" ht="12">
      <c r="B21" s="48"/>
      <c r="C21" s="55">
        <v>2011</v>
      </c>
      <c r="D21" s="60">
        <v>1239</v>
      </c>
      <c r="E21" s="61">
        <v>12</v>
      </c>
      <c r="F21" s="60">
        <v>23</v>
      </c>
      <c r="G21" s="60">
        <v>136</v>
      </c>
      <c r="H21" s="60">
        <f>IF(AND(G21&lt;&gt;".",G21&lt;&gt;"*",F21&lt;&gt;"*"),F21+G21,".")</f>
        <v>159</v>
      </c>
      <c r="I21" s="61">
        <f>IF(E21&lt;&gt;"*",D21+E21,".")</f>
        <v>1251</v>
      </c>
      <c r="J21" s="60">
        <f>IF(F21&lt;&gt;"*",D21+F21,".")</f>
        <v>1262</v>
      </c>
      <c r="K21" s="60">
        <f>IF(H21&lt;&gt;".",D21+H21,".")</f>
        <v>1398</v>
      </c>
      <c r="L21" s="62">
        <f>IF(AND(J21&lt;&gt;0,J21&lt;&gt;"."),I21*100/J21,".")</f>
        <v>99.1283676703645</v>
      </c>
      <c r="M21" s="63">
        <f>IF(K21&lt;&gt;".",IF(K21&lt;&gt;0,I21*100/K21,"."),".")</f>
        <v>89.48497854077253</v>
      </c>
      <c r="N21" s="60">
        <f>IF(AND(I21&lt;&gt;".",J21&lt;&gt;"."),I21-J21,".")</f>
        <v>-11</v>
      </c>
      <c r="O21" s="60">
        <f>IF(K21&lt;&gt;".",I21-K21,".")</f>
        <v>-147</v>
      </c>
      <c r="P21" s="63">
        <f>IF(D20&lt;&gt;0,(D21-D20)*100/D20,".")</f>
        <v>-4.176334106728539</v>
      </c>
      <c r="Q21" s="62">
        <f>IF(I20&lt;&gt;0,(I21-I20)*100/I20,".")</f>
        <v>-4.137931034482759</v>
      </c>
      <c r="R21" s="64">
        <f>IF(AND(J20&lt;&gt;0,J20&lt;&gt;".",J21&lt;&gt;"."),(J21-J20)*100/J20,".")</f>
        <v>-3.2950191570881224</v>
      </c>
      <c r="S21" s="64">
        <f>IF(AND(K20&lt;&gt;0,K20&lt;&gt;".",K21&lt;&gt;".",K21&lt;&gt;"."),(K21-K20)*100/K20,".")</f>
        <v>-5.156037991858887</v>
      </c>
    </row>
    <row r="22" spans="2:19" ht="18.75" customHeight="1">
      <c r="B22" s="48"/>
      <c r="C22" s="55"/>
      <c r="D22" s="65"/>
      <c r="E22" s="66"/>
      <c r="F22" s="65"/>
      <c r="G22" s="60"/>
      <c r="H22" s="60"/>
      <c r="I22" s="66"/>
      <c r="J22" s="65"/>
      <c r="K22" s="60"/>
      <c r="L22" s="62"/>
      <c r="M22" s="63"/>
      <c r="N22" s="60"/>
      <c r="O22" s="60"/>
      <c r="P22" s="63"/>
      <c r="Q22" s="62"/>
      <c r="R22" s="64"/>
      <c r="S22" s="64"/>
    </row>
    <row r="23" spans="2:19" ht="24" customHeight="1">
      <c r="B23" s="48"/>
      <c r="C23" s="49" t="s">
        <v>52</v>
      </c>
      <c r="D23" s="50"/>
      <c r="E23" s="51"/>
      <c r="F23" s="50"/>
      <c r="G23" s="50"/>
      <c r="H23" s="52"/>
      <c r="I23" s="51"/>
      <c r="J23" s="50"/>
      <c r="K23" s="52"/>
      <c r="L23" s="50"/>
      <c r="M23" s="51"/>
      <c r="N23" s="50"/>
      <c r="O23" s="50"/>
      <c r="P23" s="51"/>
      <c r="Q23" s="50"/>
      <c r="R23" s="53"/>
      <c r="S23" s="53"/>
    </row>
    <row r="24" spans="2:19" ht="5.25" customHeight="1">
      <c r="B24" s="48"/>
      <c r="C24" s="55"/>
      <c r="D24" s="56"/>
      <c r="E24" s="57"/>
      <c r="F24" s="56"/>
      <c r="G24" s="56"/>
      <c r="H24" s="58"/>
      <c r="I24" s="57"/>
      <c r="J24" s="56"/>
      <c r="K24" s="58"/>
      <c r="L24" s="56"/>
      <c r="M24" s="57"/>
      <c r="N24" s="56"/>
      <c r="O24" s="56"/>
      <c r="P24" s="57"/>
      <c r="Q24" s="56"/>
      <c r="R24" s="59"/>
      <c r="S24" s="59"/>
    </row>
    <row r="25" spans="2:19" ht="12">
      <c r="B25" s="48"/>
      <c r="C25" s="55">
        <v>2009</v>
      </c>
      <c r="D25" s="60">
        <v>5695</v>
      </c>
      <c r="E25" s="61">
        <v>166</v>
      </c>
      <c r="F25" s="60">
        <v>124</v>
      </c>
      <c r="G25" s="60">
        <v>867</v>
      </c>
      <c r="H25" s="60">
        <f>IF(AND(G25&lt;&gt;".",G25&lt;&gt;"*",F25&lt;&gt;"*"),F25+G25,".")</f>
        <v>991</v>
      </c>
      <c r="I25" s="61">
        <f>IF(E25&lt;&gt;"*",D25+E25,".")</f>
        <v>5861</v>
      </c>
      <c r="J25" s="60">
        <f>IF(F25&lt;&gt;"*",D25+F25,".")</f>
        <v>5819</v>
      </c>
      <c r="K25" s="60">
        <f>IF(H25&lt;&gt;".",D25+H25,".")</f>
        <v>6686</v>
      </c>
      <c r="L25" s="62">
        <f>IF(AND(J25&lt;&gt;0,J25&lt;&gt;"."),I25*100/J25,".")</f>
        <v>100.72177350060147</v>
      </c>
      <c r="M25" s="63">
        <f>IF(K25&lt;&gt;".",IF(K25&lt;&gt;0,I25*100/K25,"."),".")</f>
        <v>87.66078372719114</v>
      </c>
      <c r="N25" s="60">
        <f>IF(AND(I25&lt;&gt;".",J25&lt;&gt;"."),I25-J25,".")</f>
        <v>42</v>
      </c>
      <c r="O25" s="60">
        <f>IF(K25&lt;&gt;".",I25-K25,".")</f>
        <v>-825</v>
      </c>
      <c r="P25" s="63" t="str">
        <f>IF(D24&lt;&gt;0,(D25-D24)*100/D24,".")</f>
        <v>.</v>
      </c>
      <c r="Q25" s="62" t="str">
        <f>IF(I24&lt;&gt;0,(I25-I24)*100/I24,".")</f>
        <v>.</v>
      </c>
      <c r="R25" s="64" t="str">
        <f>IF(AND(J24&lt;&gt;0,J24&lt;&gt;".",J25&lt;&gt;"."),(J25-J24)*100/J24,".")</f>
        <v>.</v>
      </c>
      <c r="S25" s="64" t="str">
        <f>IF(AND(K24&lt;&gt;0,K24&lt;&gt;".",K25&lt;&gt;".",K25&lt;&gt;"."),(K25-K24)*100/K24,".")</f>
        <v>.</v>
      </c>
    </row>
    <row r="26" spans="2:19" ht="12">
      <c r="B26" s="48"/>
      <c r="C26" s="55">
        <v>2010</v>
      </c>
      <c r="D26" s="60">
        <v>5889</v>
      </c>
      <c r="E26" s="61">
        <v>212</v>
      </c>
      <c r="F26" s="60">
        <v>81</v>
      </c>
      <c r="G26" s="60">
        <v>1144</v>
      </c>
      <c r="H26" s="60">
        <f>IF(AND(G26&lt;&gt;".",G26&lt;&gt;"*",F26&lt;&gt;"*"),F26+G26,".")</f>
        <v>1225</v>
      </c>
      <c r="I26" s="61">
        <f>IF(E26&lt;&gt;"*",D26+E26,".")</f>
        <v>6101</v>
      </c>
      <c r="J26" s="60">
        <f>IF(F26&lt;&gt;"*",D26+F26,".")</f>
        <v>5970</v>
      </c>
      <c r="K26" s="60">
        <f>IF(H26&lt;&gt;".",D26+H26,".")</f>
        <v>7114</v>
      </c>
      <c r="L26" s="62">
        <f>IF(AND(J26&lt;&gt;0,J26&lt;&gt;"."),I26*100/J26,".")</f>
        <v>102.19430485762145</v>
      </c>
      <c r="M26" s="63">
        <f>IF(K26&lt;&gt;".",IF(K26&lt;&gt;0,I26*100/K26,"."),".")</f>
        <v>85.76047230812482</v>
      </c>
      <c r="N26" s="60">
        <f>IF(AND(I26&lt;&gt;".",J26&lt;&gt;"."),I26-J26,".")</f>
        <v>131</v>
      </c>
      <c r="O26" s="60">
        <f>IF(K26&lt;&gt;".",I26-K26,".")</f>
        <v>-1013</v>
      </c>
      <c r="P26" s="63">
        <f>IF(D25&lt;&gt;0,(D26-D25)*100/D25,".")</f>
        <v>3.4064969271290604</v>
      </c>
      <c r="Q26" s="62">
        <f>IF(I25&lt;&gt;0,(I26-I25)*100/I25,".")</f>
        <v>4.094864357618154</v>
      </c>
      <c r="R26" s="64">
        <f>IF(AND(J25&lt;&gt;0,J25&lt;&gt;".",J26&lt;&gt;"."),(J26-J25)*100/J25,".")</f>
        <v>2.5949475854957895</v>
      </c>
      <c r="S26" s="64">
        <f>IF(AND(K25&lt;&gt;0,K25&lt;&gt;".",K26&lt;&gt;".",K26&lt;&gt;"."),(K26-K25)*100/K25,".")</f>
        <v>6.401435836075382</v>
      </c>
    </row>
    <row r="27" spans="2:19" ht="12">
      <c r="B27" s="48"/>
      <c r="C27" s="55">
        <v>2011</v>
      </c>
      <c r="D27" s="60">
        <v>6097</v>
      </c>
      <c r="E27" s="61">
        <v>417</v>
      </c>
      <c r="F27" s="60">
        <v>93</v>
      </c>
      <c r="G27" s="60">
        <v>1154</v>
      </c>
      <c r="H27" s="60">
        <f>IF(AND(G27&lt;&gt;".",G27&lt;&gt;"*",F27&lt;&gt;"*"),F27+G27,".")</f>
        <v>1247</v>
      </c>
      <c r="I27" s="61">
        <f>IF(E27&lt;&gt;"*",D27+E27,".")</f>
        <v>6514</v>
      </c>
      <c r="J27" s="60">
        <f>IF(F27&lt;&gt;"*",D27+F27,".")</f>
        <v>6190</v>
      </c>
      <c r="K27" s="60">
        <f>IF(H27&lt;&gt;".",D27+H27,".")</f>
        <v>7344</v>
      </c>
      <c r="L27" s="62">
        <f>IF(AND(J27&lt;&gt;0,J27&lt;&gt;"."),I27*100/J27,".")</f>
        <v>105.23424878836833</v>
      </c>
      <c r="M27" s="63">
        <f>IF(K27&lt;&gt;".",IF(K27&lt;&gt;0,I27*100/K27,"."),".")</f>
        <v>88.69825708061002</v>
      </c>
      <c r="N27" s="60">
        <f>IF(AND(I27&lt;&gt;".",J27&lt;&gt;"."),I27-J27,".")</f>
        <v>324</v>
      </c>
      <c r="O27" s="60">
        <f>IF(K27&lt;&gt;".",I27-K27,".")</f>
        <v>-830</v>
      </c>
      <c r="P27" s="63">
        <f>IF(D26&lt;&gt;0,(D27-D26)*100/D26,".")</f>
        <v>3.532008830022075</v>
      </c>
      <c r="Q27" s="62">
        <f>IF(I26&lt;&gt;0,(I27-I26)*100/I26,".")</f>
        <v>6.769382068513359</v>
      </c>
      <c r="R27" s="64">
        <f>IF(AND(J26&lt;&gt;0,J26&lt;&gt;".",J27&lt;&gt;"."),(J27-J26)*100/J26,".")</f>
        <v>3.6850921273031827</v>
      </c>
      <c r="S27" s="64">
        <f>IF(AND(K26&lt;&gt;0,K26&lt;&gt;".",K27&lt;&gt;".",K27&lt;&gt;"."),(K27-K26)*100/K26,".")</f>
        <v>3.2330615687377002</v>
      </c>
    </row>
    <row r="28" spans="2:19" ht="18.75" customHeight="1">
      <c r="B28" s="48"/>
      <c r="C28" s="55"/>
      <c r="D28" s="65"/>
      <c r="E28" s="66"/>
      <c r="F28" s="65"/>
      <c r="G28" s="60"/>
      <c r="H28" s="60"/>
      <c r="I28" s="66"/>
      <c r="J28" s="65"/>
      <c r="K28" s="60"/>
      <c r="L28" s="62"/>
      <c r="M28" s="63"/>
      <c r="N28" s="60"/>
      <c r="O28" s="60"/>
      <c r="P28" s="63"/>
      <c r="Q28" s="62"/>
      <c r="R28" s="64"/>
      <c r="S28" s="64"/>
    </row>
    <row r="29" spans="2:19" ht="24" customHeight="1">
      <c r="B29" s="48"/>
      <c r="C29" s="49" t="s">
        <v>53</v>
      </c>
      <c r="D29" s="50"/>
      <c r="E29" s="51"/>
      <c r="F29" s="50"/>
      <c r="G29" s="50"/>
      <c r="H29" s="52"/>
      <c r="I29" s="51"/>
      <c r="J29" s="50"/>
      <c r="K29" s="52"/>
      <c r="L29" s="50"/>
      <c r="M29" s="51"/>
      <c r="N29" s="50"/>
      <c r="O29" s="50"/>
      <c r="P29" s="51"/>
      <c r="Q29" s="50"/>
      <c r="R29" s="53"/>
      <c r="S29" s="53"/>
    </row>
    <row r="30" spans="2:19" ht="5.25" customHeight="1">
      <c r="B30" s="48"/>
      <c r="C30" s="55"/>
      <c r="D30" s="56"/>
      <c r="E30" s="57"/>
      <c r="F30" s="56"/>
      <c r="G30" s="56"/>
      <c r="H30" s="58"/>
      <c r="I30" s="57"/>
      <c r="J30" s="56"/>
      <c r="K30" s="58"/>
      <c r="L30" s="56"/>
      <c r="M30" s="57"/>
      <c r="N30" s="56"/>
      <c r="O30" s="56"/>
      <c r="P30" s="57"/>
      <c r="Q30" s="56"/>
      <c r="R30" s="59"/>
      <c r="S30" s="59"/>
    </row>
    <row r="31" spans="2:19" ht="12">
      <c r="B31" s="48"/>
      <c r="C31" s="55">
        <v>2009</v>
      </c>
      <c r="D31" s="60">
        <v>9513</v>
      </c>
      <c r="E31" s="61">
        <v>597</v>
      </c>
      <c r="F31" s="60">
        <v>299</v>
      </c>
      <c r="G31" s="60">
        <v>717</v>
      </c>
      <c r="H31" s="60">
        <f>IF(AND(G31&lt;&gt;".",G31&lt;&gt;"*",F31&lt;&gt;"*"),F31+G31,".")</f>
        <v>1016</v>
      </c>
      <c r="I31" s="61">
        <f>IF(E31&lt;&gt;"*",D31+E31,".")</f>
        <v>10110</v>
      </c>
      <c r="J31" s="60">
        <f>IF(F31&lt;&gt;"*",D31+F31,".")</f>
        <v>9812</v>
      </c>
      <c r="K31" s="60">
        <f>IF(H31&lt;&gt;".",D31+H31,".")</f>
        <v>10529</v>
      </c>
      <c r="L31" s="62">
        <f>IF(AND(J31&lt;&gt;0,J31&lt;&gt;"."),I31*100/J31,".")</f>
        <v>103.03709743171626</v>
      </c>
      <c r="M31" s="63">
        <f>IF(K31&lt;&gt;".",IF(K31&lt;&gt;0,I31*100/K31,"."),".")</f>
        <v>96.02051476873397</v>
      </c>
      <c r="N31" s="60">
        <f>IF(AND(I31&lt;&gt;".",J31&lt;&gt;"."),I31-J31,".")</f>
        <v>298</v>
      </c>
      <c r="O31" s="60">
        <f>IF(K31&lt;&gt;".",I31-K31,".")</f>
        <v>-419</v>
      </c>
      <c r="P31" s="63" t="str">
        <f>IF(D30&lt;&gt;0,(D31-D30)*100/D30,".")</f>
        <v>.</v>
      </c>
      <c r="Q31" s="62" t="str">
        <f>IF(I30&lt;&gt;0,(I31-I30)*100/I30,".")</f>
        <v>.</v>
      </c>
      <c r="R31" s="64" t="str">
        <f>IF(AND(J30&lt;&gt;0,J30&lt;&gt;".",J31&lt;&gt;"."),(J31-J30)*100/J30,".")</f>
        <v>.</v>
      </c>
      <c r="S31" s="64" t="str">
        <f>IF(AND(K30&lt;&gt;0,K30&lt;&gt;".",K31&lt;&gt;".",K31&lt;&gt;"."),(K31-K30)*100/K30,".")</f>
        <v>.</v>
      </c>
    </row>
    <row r="32" spans="2:19" ht="12">
      <c r="B32" s="48"/>
      <c r="C32" s="55">
        <v>2010</v>
      </c>
      <c r="D32" s="60">
        <v>9608</v>
      </c>
      <c r="E32" s="61">
        <v>647</v>
      </c>
      <c r="F32" s="60">
        <v>102</v>
      </c>
      <c r="G32" s="60">
        <v>752</v>
      </c>
      <c r="H32" s="60">
        <f>IF(AND(G32&lt;&gt;".",G32&lt;&gt;"*",F32&lt;&gt;"*"),F32+G32,".")</f>
        <v>854</v>
      </c>
      <c r="I32" s="61">
        <f>IF(E32&lt;&gt;"*",D32+E32,".")</f>
        <v>10255</v>
      </c>
      <c r="J32" s="60">
        <f>IF(F32&lt;&gt;"*",D32+F32,".")</f>
        <v>9710</v>
      </c>
      <c r="K32" s="60">
        <f>IF(H32&lt;&gt;".",D32+H32,".")</f>
        <v>10462</v>
      </c>
      <c r="L32" s="62">
        <f>IF(AND(J32&lt;&gt;0,J32&lt;&gt;"."),I32*100/J32,".")</f>
        <v>105.61277033985581</v>
      </c>
      <c r="M32" s="63">
        <f>IF(K32&lt;&gt;".",IF(K32&lt;&gt;0,I32*100/K32,"."),".")</f>
        <v>98.02141082011087</v>
      </c>
      <c r="N32" s="60">
        <f>IF(AND(I32&lt;&gt;".",J32&lt;&gt;"."),I32-J32,".")</f>
        <v>545</v>
      </c>
      <c r="O32" s="60">
        <f>IF(K32&lt;&gt;".",I32-K32,".")</f>
        <v>-207</v>
      </c>
      <c r="P32" s="63">
        <f>IF(D31&lt;&gt;0,(D32-D31)*100/D31,".")</f>
        <v>0.9986334489645748</v>
      </c>
      <c r="Q32" s="62">
        <f>IF(I31&lt;&gt;0,(I32-I31)*100/I31,".")</f>
        <v>1.434223541048467</v>
      </c>
      <c r="R32" s="64">
        <f>IF(AND(J31&lt;&gt;0,J31&lt;&gt;".",J32&lt;&gt;"."),(J32-J31)*100/J31,".")</f>
        <v>-1.0395434162250305</v>
      </c>
      <c r="S32" s="64">
        <f>IF(AND(K31&lt;&gt;0,K31&lt;&gt;".",K32&lt;&gt;".",K32&lt;&gt;"."),(K32-K31)*100/K31,".")</f>
        <v>-0.6363377338778612</v>
      </c>
    </row>
    <row r="33" spans="2:19" ht="12">
      <c r="B33" s="48"/>
      <c r="C33" s="55">
        <v>2011</v>
      </c>
      <c r="D33" s="60">
        <v>9857</v>
      </c>
      <c r="E33" s="61">
        <v>1019</v>
      </c>
      <c r="F33" s="60">
        <v>91</v>
      </c>
      <c r="G33" s="60">
        <v>824</v>
      </c>
      <c r="H33" s="60">
        <f>IF(AND(G33&lt;&gt;".",G33&lt;&gt;"*",F33&lt;&gt;"*"),F33+G33,".")</f>
        <v>915</v>
      </c>
      <c r="I33" s="61">
        <f>IF(E33&lt;&gt;"*",D33+E33,".")</f>
        <v>10876</v>
      </c>
      <c r="J33" s="60">
        <f>IF(F33&lt;&gt;"*",D33+F33,".")</f>
        <v>9948</v>
      </c>
      <c r="K33" s="60">
        <f>IF(H33&lt;&gt;".",D33+H33,".")</f>
        <v>10772</v>
      </c>
      <c r="L33" s="62">
        <f>IF(AND(J33&lt;&gt;0,J33&lt;&gt;"."),I33*100/J33,".")</f>
        <v>109.32850824286288</v>
      </c>
      <c r="M33" s="63">
        <f>IF(K33&lt;&gt;".",IF(K33&lt;&gt;0,I33*100/K33,"."),".")</f>
        <v>100.96546602302266</v>
      </c>
      <c r="N33" s="60">
        <f>IF(AND(I33&lt;&gt;".",J33&lt;&gt;"."),I33-J33,".")</f>
        <v>928</v>
      </c>
      <c r="O33" s="60">
        <f>IF(K33&lt;&gt;".",I33-K33,".")</f>
        <v>104</v>
      </c>
      <c r="P33" s="63">
        <f>IF(D32&lt;&gt;0,(D33-D32)*100/D32,".")</f>
        <v>2.5915903413821817</v>
      </c>
      <c r="Q33" s="62">
        <f>IF(I32&lt;&gt;0,(I33-I32)*100/I32,".")</f>
        <v>6.055582642613359</v>
      </c>
      <c r="R33" s="64">
        <f>IF(AND(J32&lt;&gt;0,J32&lt;&gt;".",J33&lt;&gt;"."),(J33-J32)*100/J32,".")</f>
        <v>2.451081359423275</v>
      </c>
      <c r="S33" s="64">
        <f>IF(AND(K32&lt;&gt;0,K32&lt;&gt;".",K33&lt;&gt;".",K33&lt;&gt;"."),(K33-K32)*100/K32,".")</f>
        <v>2.9631045689160773</v>
      </c>
    </row>
    <row r="34" spans="2:19" ht="18.75" customHeight="1">
      <c r="B34" s="48"/>
      <c r="C34" s="55"/>
      <c r="D34" s="65"/>
      <c r="E34" s="66"/>
      <c r="F34" s="65"/>
      <c r="G34" s="60"/>
      <c r="H34" s="60"/>
      <c r="I34" s="66"/>
      <c r="J34" s="65"/>
      <c r="K34" s="60"/>
      <c r="L34" s="62"/>
      <c r="M34" s="63"/>
      <c r="N34" s="60"/>
      <c r="O34" s="60"/>
      <c r="P34" s="63"/>
      <c r="Q34" s="62"/>
      <c r="R34" s="64"/>
      <c r="S34" s="64"/>
    </row>
    <row r="35" spans="2:19" ht="24" customHeight="1">
      <c r="B35" s="48"/>
      <c r="C35" s="49" t="s">
        <v>54</v>
      </c>
      <c r="D35" s="50"/>
      <c r="E35" s="51"/>
      <c r="F35" s="50"/>
      <c r="G35" s="50"/>
      <c r="H35" s="52"/>
      <c r="I35" s="51"/>
      <c r="J35" s="50"/>
      <c r="K35" s="52"/>
      <c r="L35" s="50"/>
      <c r="M35" s="51"/>
      <c r="N35" s="50"/>
      <c r="O35" s="50"/>
      <c r="P35" s="51"/>
      <c r="Q35" s="50"/>
      <c r="R35" s="53"/>
      <c r="S35" s="53"/>
    </row>
    <row r="36" spans="2:19" ht="5.25" customHeight="1">
      <c r="B36" s="48"/>
      <c r="C36" s="55"/>
      <c r="D36" s="56"/>
      <c r="E36" s="57"/>
      <c r="F36" s="56"/>
      <c r="G36" s="56"/>
      <c r="H36" s="58"/>
      <c r="I36" s="57"/>
      <c r="J36" s="56"/>
      <c r="K36" s="58"/>
      <c r="L36" s="56"/>
      <c r="M36" s="57"/>
      <c r="N36" s="56"/>
      <c r="O36" s="56"/>
      <c r="P36" s="57"/>
      <c r="Q36" s="56"/>
      <c r="R36" s="59"/>
      <c r="S36" s="59"/>
    </row>
    <row r="37" spans="2:19" ht="12">
      <c r="B37" s="48"/>
      <c r="C37" s="55">
        <v>2009</v>
      </c>
      <c r="D37" s="60">
        <v>1799</v>
      </c>
      <c r="E37" s="61">
        <v>94</v>
      </c>
      <c r="F37" s="60">
        <v>25</v>
      </c>
      <c r="G37" s="60">
        <v>283</v>
      </c>
      <c r="H37" s="60">
        <f>IF(AND(G37&lt;&gt;".",G37&lt;&gt;"*",F37&lt;&gt;"*"),F37+G37,".")</f>
        <v>308</v>
      </c>
      <c r="I37" s="61">
        <f>IF(E37&lt;&gt;"*",D37+E37,".")</f>
        <v>1893</v>
      </c>
      <c r="J37" s="60">
        <f>IF(F37&lt;&gt;"*",D37+F37,".")</f>
        <v>1824</v>
      </c>
      <c r="K37" s="60">
        <f>IF(H37&lt;&gt;".",D37+H37,".")</f>
        <v>2107</v>
      </c>
      <c r="L37" s="62">
        <f>IF(AND(J37&lt;&gt;0,J37&lt;&gt;"."),I37*100/J37,".")</f>
        <v>103.78289473684211</v>
      </c>
      <c r="M37" s="63">
        <f>IF(K37&lt;&gt;".",IF(K37&lt;&gt;0,I37*100/K37,"."),".")</f>
        <v>89.84337921214997</v>
      </c>
      <c r="N37" s="60">
        <f>IF(AND(I37&lt;&gt;".",J37&lt;&gt;"."),I37-J37,".")</f>
        <v>69</v>
      </c>
      <c r="O37" s="60">
        <f>IF(K37&lt;&gt;".",I37-K37,".")</f>
        <v>-214</v>
      </c>
      <c r="P37" s="63" t="str">
        <f>IF(D36&lt;&gt;0,(D37-D36)*100/D36,".")</f>
        <v>.</v>
      </c>
      <c r="Q37" s="62" t="str">
        <f>IF(I36&lt;&gt;0,(I37-I36)*100/I36,".")</f>
        <v>.</v>
      </c>
      <c r="R37" s="64" t="str">
        <f>IF(AND(J36&lt;&gt;0,J36&lt;&gt;".",J37&lt;&gt;"."),(J37-J36)*100/J36,".")</f>
        <v>.</v>
      </c>
      <c r="S37" s="64" t="str">
        <f>IF(AND(K36&lt;&gt;0,K36&lt;&gt;".",K37&lt;&gt;".",K37&lt;&gt;"."),(K37-K36)*100/K36,".")</f>
        <v>.</v>
      </c>
    </row>
    <row r="38" spans="2:19" ht="12">
      <c r="B38" s="48"/>
      <c r="C38" s="55">
        <v>2010</v>
      </c>
      <c r="D38" s="60">
        <v>1916</v>
      </c>
      <c r="E38" s="61">
        <v>42</v>
      </c>
      <c r="F38" s="60">
        <v>17</v>
      </c>
      <c r="G38" s="60">
        <v>224</v>
      </c>
      <c r="H38" s="60">
        <f>IF(AND(G38&lt;&gt;".",G38&lt;&gt;"*",F38&lt;&gt;"*"),F38+G38,".")</f>
        <v>241</v>
      </c>
      <c r="I38" s="61">
        <f>IF(E38&lt;&gt;"*",D38+E38,".")</f>
        <v>1958</v>
      </c>
      <c r="J38" s="60">
        <f>IF(F38&lt;&gt;"*",D38+F38,".")</f>
        <v>1933</v>
      </c>
      <c r="K38" s="60">
        <f>IF(H38&lt;&gt;".",D38+H38,".")</f>
        <v>2157</v>
      </c>
      <c r="L38" s="62">
        <f>IF(AND(J38&lt;&gt;0,J38&lt;&gt;"."),I38*100/J38,".")</f>
        <v>101.29332643559235</v>
      </c>
      <c r="M38" s="63">
        <f>IF(K38&lt;&gt;".",IF(K38&lt;&gt;0,I38*100/K38,"."),".")</f>
        <v>90.77422345850718</v>
      </c>
      <c r="N38" s="60">
        <f>IF(AND(I38&lt;&gt;".",J38&lt;&gt;"."),I38-J38,".")</f>
        <v>25</v>
      </c>
      <c r="O38" s="60">
        <f>IF(K38&lt;&gt;".",I38-K38,".")</f>
        <v>-199</v>
      </c>
      <c r="P38" s="63">
        <f>IF(D37&lt;&gt;0,(D38-D37)*100/D37,".")</f>
        <v>6.503613118399111</v>
      </c>
      <c r="Q38" s="62">
        <f>IF(I37&lt;&gt;0,(I38-I37)*100/I37,".")</f>
        <v>3.433703116745906</v>
      </c>
      <c r="R38" s="64">
        <f>IF(AND(J37&lt;&gt;0,J37&lt;&gt;".",J38&lt;&gt;"."),(J38-J37)*100/J37,".")</f>
        <v>5.975877192982456</v>
      </c>
      <c r="S38" s="64">
        <f>IF(AND(K37&lt;&gt;0,K37&lt;&gt;".",K38&lt;&gt;".",K38&lt;&gt;"."),(K38-K37)*100/K37,".")</f>
        <v>2.3730422401518747</v>
      </c>
    </row>
    <row r="39" spans="2:19" ht="12">
      <c r="B39" s="48"/>
      <c r="C39" s="55">
        <v>2011</v>
      </c>
      <c r="D39" s="60">
        <v>1984</v>
      </c>
      <c r="E39" s="61">
        <v>45</v>
      </c>
      <c r="F39" s="60">
        <v>22</v>
      </c>
      <c r="G39" s="60">
        <v>217</v>
      </c>
      <c r="H39" s="60">
        <f>IF(AND(G39&lt;&gt;".",G39&lt;&gt;"*",F39&lt;&gt;"*"),F39+G39,".")</f>
        <v>239</v>
      </c>
      <c r="I39" s="61">
        <f>IF(E39&lt;&gt;"*",D39+E39,".")</f>
        <v>2029</v>
      </c>
      <c r="J39" s="60">
        <f>IF(F39&lt;&gt;"*",D39+F39,".")</f>
        <v>2006</v>
      </c>
      <c r="K39" s="60">
        <f>IF(H39&lt;&gt;".",D39+H39,".")</f>
        <v>2223</v>
      </c>
      <c r="L39" s="62">
        <f>IF(AND(J39&lt;&gt;0,J39&lt;&gt;"."),I39*100/J39,".")</f>
        <v>101.14656031904288</v>
      </c>
      <c r="M39" s="63">
        <f>IF(K39&lt;&gt;".",IF(K39&lt;&gt;0,I39*100/K39,"."),".")</f>
        <v>91.27305443094917</v>
      </c>
      <c r="N39" s="60">
        <f>IF(AND(I39&lt;&gt;".",J39&lt;&gt;"."),I39-J39,".")</f>
        <v>23</v>
      </c>
      <c r="O39" s="60">
        <f>IF(K39&lt;&gt;".",I39-K39,".")</f>
        <v>-194</v>
      </c>
      <c r="P39" s="63">
        <f>IF(D38&lt;&gt;0,(D39-D38)*100/D38,".")</f>
        <v>3.549060542797495</v>
      </c>
      <c r="Q39" s="62">
        <f>IF(I38&lt;&gt;0,(I39-I38)*100/I38,".")</f>
        <v>3.6261491317671095</v>
      </c>
      <c r="R39" s="64">
        <f>IF(AND(J38&lt;&gt;0,J38&lt;&gt;".",J39&lt;&gt;"."),(J39-J38)*100/J38,".")</f>
        <v>3.776513191929643</v>
      </c>
      <c r="S39" s="64">
        <f>IF(AND(K38&lt;&gt;0,K38&lt;&gt;".",K39&lt;&gt;".",K39&lt;&gt;"."),(K39-K38)*100/K38,".")</f>
        <v>3.0598052851182196</v>
      </c>
    </row>
    <row r="40" spans="2:19" ht="18.75" customHeight="1">
      <c r="B40" s="48"/>
      <c r="C40" s="55"/>
      <c r="D40" s="65"/>
      <c r="E40" s="66"/>
      <c r="F40" s="65"/>
      <c r="G40" s="60"/>
      <c r="H40" s="60"/>
      <c r="I40" s="66"/>
      <c r="J40" s="65"/>
      <c r="K40" s="60"/>
      <c r="L40" s="62"/>
      <c r="M40" s="63"/>
      <c r="N40" s="60"/>
      <c r="O40" s="60"/>
      <c r="P40" s="63"/>
      <c r="Q40" s="62"/>
      <c r="R40" s="64"/>
      <c r="S40" s="64"/>
    </row>
    <row r="41" spans="2:19" ht="24" customHeight="1">
      <c r="B41" s="48"/>
      <c r="C41" s="49" t="s">
        <v>55</v>
      </c>
      <c r="D41" s="50"/>
      <c r="E41" s="51"/>
      <c r="F41" s="50"/>
      <c r="G41" s="50"/>
      <c r="H41" s="52"/>
      <c r="I41" s="51"/>
      <c r="J41" s="50"/>
      <c r="K41" s="52"/>
      <c r="L41" s="50"/>
      <c r="M41" s="51"/>
      <c r="N41" s="50"/>
      <c r="O41" s="50"/>
      <c r="P41" s="51"/>
      <c r="Q41" s="50"/>
      <c r="R41" s="53"/>
      <c r="S41" s="53"/>
    </row>
    <row r="42" spans="2:19" ht="5.25" customHeight="1">
      <c r="B42" s="48"/>
      <c r="C42" s="55"/>
      <c r="D42" s="56"/>
      <c r="E42" s="57"/>
      <c r="F42" s="56"/>
      <c r="G42" s="56"/>
      <c r="H42" s="58"/>
      <c r="I42" s="57"/>
      <c r="J42" s="56"/>
      <c r="K42" s="58"/>
      <c r="L42" s="56"/>
      <c r="M42" s="57"/>
      <c r="N42" s="56"/>
      <c r="O42" s="56"/>
      <c r="P42" s="57"/>
      <c r="Q42" s="56"/>
      <c r="R42" s="59"/>
      <c r="S42" s="59"/>
    </row>
    <row r="43" spans="2:19" ht="12">
      <c r="B43" s="48"/>
      <c r="C43" s="55">
        <v>2009</v>
      </c>
      <c r="D43" s="60">
        <v>3729</v>
      </c>
      <c r="E43" s="61">
        <v>92</v>
      </c>
      <c r="F43" s="60">
        <v>288</v>
      </c>
      <c r="G43" s="60">
        <v>761</v>
      </c>
      <c r="H43" s="60">
        <f>IF(AND(G43&lt;&gt;".",G43&lt;&gt;"*",F43&lt;&gt;"*"),F43+G43,".")</f>
        <v>1049</v>
      </c>
      <c r="I43" s="61">
        <f>IF(E43&lt;&gt;"*",D43+E43,".")</f>
        <v>3821</v>
      </c>
      <c r="J43" s="60">
        <f>IF(F43&lt;&gt;"*",D43+F43,".")</f>
        <v>4017</v>
      </c>
      <c r="K43" s="60">
        <f>IF(H43&lt;&gt;".",D43+H43,".")</f>
        <v>4778</v>
      </c>
      <c r="L43" s="62">
        <f>IF(AND(J43&lt;&gt;0,J43&lt;&gt;"."),I43*100/J43,".")</f>
        <v>95.12073686830968</v>
      </c>
      <c r="M43" s="63">
        <f>IF(K43&lt;&gt;".",IF(K43&lt;&gt;0,I43*100/K43,"."),".")</f>
        <v>79.97069903725408</v>
      </c>
      <c r="N43" s="60">
        <f>IF(AND(I43&lt;&gt;".",J43&lt;&gt;"."),I43-J43,".")</f>
        <v>-196</v>
      </c>
      <c r="O43" s="60">
        <f>IF(K43&lt;&gt;".",I43-K43,".")</f>
        <v>-957</v>
      </c>
      <c r="P43" s="63" t="str">
        <f>IF(D42&lt;&gt;0,(D43-D42)*100/D42,".")</f>
        <v>.</v>
      </c>
      <c r="Q43" s="62" t="str">
        <f>IF(I42&lt;&gt;0,(I43-I42)*100/I42,".")</f>
        <v>.</v>
      </c>
      <c r="R43" s="64" t="str">
        <f>IF(AND(J42&lt;&gt;0,J42&lt;&gt;".",J43&lt;&gt;"."),(J43-J42)*100/J42,".")</f>
        <v>.</v>
      </c>
      <c r="S43" s="64" t="str">
        <f>IF(AND(K42&lt;&gt;0,K42&lt;&gt;".",K43&lt;&gt;".",K43&lt;&gt;"."),(K43-K42)*100/K42,".")</f>
        <v>.</v>
      </c>
    </row>
    <row r="44" spans="2:19" ht="12">
      <c r="B44" s="48"/>
      <c r="C44" s="55">
        <v>2010</v>
      </c>
      <c r="D44" s="60">
        <v>3722</v>
      </c>
      <c r="E44" s="61">
        <v>200</v>
      </c>
      <c r="F44" s="60">
        <v>209</v>
      </c>
      <c r="G44" s="60">
        <v>730</v>
      </c>
      <c r="H44" s="60">
        <f>IF(AND(G44&lt;&gt;".",G44&lt;&gt;"*",F44&lt;&gt;"*"),F44+G44,".")</f>
        <v>939</v>
      </c>
      <c r="I44" s="61">
        <f>IF(E44&lt;&gt;"*",D44+E44,".")</f>
        <v>3922</v>
      </c>
      <c r="J44" s="60">
        <f>IF(F44&lt;&gt;"*",D44+F44,".")</f>
        <v>3931</v>
      </c>
      <c r="K44" s="60">
        <f>IF(H44&lt;&gt;".",D44+H44,".")</f>
        <v>4661</v>
      </c>
      <c r="L44" s="62">
        <f>IF(AND(J44&lt;&gt;0,J44&lt;&gt;"."),I44*100/J44,".")</f>
        <v>99.77105062325109</v>
      </c>
      <c r="M44" s="63">
        <f>IF(K44&lt;&gt;".",IF(K44&lt;&gt;0,I44*100/K44,"."),".")</f>
        <v>84.14503325466639</v>
      </c>
      <c r="N44" s="60">
        <f>IF(AND(I44&lt;&gt;".",J44&lt;&gt;"."),I44-J44,".")</f>
        <v>-9</v>
      </c>
      <c r="O44" s="60">
        <f>IF(K44&lt;&gt;".",I44-K44,".")</f>
        <v>-739</v>
      </c>
      <c r="P44" s="63">
        <f>IF(D43&lt;&gt;0,(D44-D43)*100/D43,".")</f>
        <v>-0.18771788683293109</v>
      </c>
      <c r="Q44" s="62">
        <f>IF(I43&lt;&gt;0,(I44-I43)*100/I43,".")</f>
        <v>2.6432870976184244</v>
      </c>
      <c r="R44" s="64">
        <f>IF(AND(J43&lt;&gt;0,J43&lt;&gt;".",J44&lt;&gt;"."),(J44-J43)*100/J43,".")</f>
        <v>-2.1409011700273837</v>
      </c>
      <c r="S44" s="64">
        <f>IF(AND(K43&lt;&gt;0,K43&lt;&gt;".",K44&lt;&gt;".",K44&lt;&gt;"."),(K44-K43)*100/K43,".")</f>
        <v>-2.448723315194642</v>
      </c>
    </row>
    <row r="45" spans="2:19" ht="12">
      <c r="B45" s="48"/>
      <c r="C45" s="55">
        <v>2011</v>
      </c>
      <c r="D45" s="60">
        <v>3828</v>
      </c>
      <c r="E45" s="61">
        <v>385</v>
      </c>
      <c r="F45" s="60">
        <v>185</v>
      </c>
      <c r="G45" s="60">
        <v>624</v>
      </c>
      <c r="H45" s="60">
        <f>IF(AND(G45&lt;&gt;".",G45&lt;&gt;"*",F45&lt;&gt;"*"),F45+G45,".")</f>
        <v>809</v>
      </c>
      <c r="I45" s="61">
        <f>IF(E45&lt;&gt;"*",D45+E45,".")</f>
        <v>4213</v>
      </c>
      <c r="J45" s="60">
        <f>IF(F45&lt;&gt;"*",D45+F45,".")</f>
        <v>4013</v>
      </c>
      <c r="K45" s="60">
        <f>IF(H45&lt;&gt;".",D45+H45,".")</f>
        <v>4637</v>
      </c>
      <c r="L45" s="62">
        <f>IF(AND(J45&lt;&gt;0,J45&lt;&gt;"."),I45*100/J45,".")</f>
        <v>104.9838026414154</v>
      </c>
      <c r="M45" s="63">
        <f>IF(K45&lt;&gt;".",IF(K45&lt;&gt;0,I45*100/K45,"."),".")</f>
        <v>90.85615699805909</v>
      </c>
      <c r="N45" s="60">
        <f>IF(AND(I45&lt;&gt;".",J45&lt;&gt;"."),I45-J45,".")</f>
        <v>200</v>
      </c>
      <c r="O45" s="60">
        <f>IF(K45&lt;&gt;".",I45-K45,".")</f>
        <v>-424</v>
      </c>
      <c r="P45" s="63">
        <f>IF(D44&lt;&gt;0,(D45-D44)*100/D44,".")</f>
        <v>2.8479312197743147</v>
      </c>
      <c r="Q45" s="62">
        <f>IF(I44&lt;&gt;0,(I45-I44)*100/I44,".")</f>
        <v>7.419683834778175</v>
      </c>
      <c r="R45" s="64">
        <f>IF(AND(J44&lt;&gt;0,J44&lt;&gt;".",J45&lt;&gt;"."),(J45-J44)*100/J44,".")</f>
        <v>2.0859832103790383</v>
      </c>
      <c r="S45" s="64">
        <f>IF(AND(K44&lt;&gt;0,K44&lt;&gt;".",K45&lt;&gt;".",K45&lt;&gt;"."),(K45-K44)*100/K44,".")</f>
        <v>-0.5149109633125939</v>
      </c>
    </row>
    <row r="46" spans="2:19" ht="18.75" customHeight="1">
      <c r="B46" s="48"/>
      <c r="C46" s="55"/>
      <c r="D46" s="65"/>
      <c r="E46" s="66"/>
      <c r="F46" s="65"/>
      <c r="G46" s="60"/>
      <c r="H46" s="60"/>
      <c r="I46" s="66"/>
      <c r="J46" s="65"/>
      <c r="K46" s="60"/>
      <c r="L46" s="62"/>
      <c r="M46" s="63"/>
      <c r="N46" s="60"/>
      <c r="O46" s="60"/>
      <c r="P46" s="63"/>
      <c r="Q46" s="62"/>
      <c r="R46" s="64"/>
      <c r="S46" s="64"/>
    </row>
    <row r="47" spans="2:19" ht="24" customHeight="1">
      <c r="B47" s="48"/>
      <c r="C47" s="49" t="s">
        <v>56</v>
      </c>
      <c r="D47" s="50"/>
      <c r="E47" s="51"/>
      <c r="F47" s="50"/>
      <c r="G47" s="50"/>
      <c r="H47" s="52"/>
      <c r="I47" s="51"/>
      <c r="J47" s="50"/>
      <c r="K47" s="52"/>
      <c r="L47" s="50"/>
      <c r="M47" s="51"/>
      <c r="N47" s="50"/>
      <c r="O47" s="50"/>
      <c r="P47" s="51"/>
      <c r="Q47" s="50"/>
      <c r="R47" s="53"/>
      <c r="S47" s="53"/>
    </row>
    <row r="48" spans="2:19" ht="5.25" customHeight="1">
      <c r="B48" s="48"/>
      <c r="C48" s="55"/>
      <c r="D48" s="56"/>
      <c r="E48" s="57"/>
      <c r="F48" s="56"/>
      <c r="G48" s="56"/>
      <c r="H48" s="58"/>
      <c r="I48" s="57"/>
      <c r="J48" s="56"/>
      <c r="K48" s="58"/>
      <c r="L48" s="56"/>
      <c r="M48" s="57"/>
      <c r="N48" s="56"/>
      <c r="O48" s="56"/>
      <c r="P48" s="57"/>
      <c r="Q48" s="56"/>
      <c r="R48" s="59"/>
      <c r="S48" s="59"/>
    </row>
    <row r="49" spans="2:19" ht="12">
      <c r="B49" s="48"/>
      <c r="C49" s="55">
        <v>2009</v>
      </c>
      <c r="D49" s="60">
        <v>2221</v>
      </c>
      <c r="E49" s="61">
        <v>47</v>
      </c>
      <c r="F49" s="60">
        <v>287</v>
      </c>
      <c r="G49" s="60">
        <v>522</v>
      </c>
      <c r="H49" s="60">
        <f>IF(AND(G49&lt;&gt;".",G49&lt;&gt;"*",F49&lt;&gt;"*"),F49+G49,".")</f>
        <v>809</v>
      </c>
      <c r="I49" s="61">
        <f>IF(E49&lt;&gt;"*",D49+E49,".")</f>
        <v>2268</v>
      </c>
      <c r="J49" s="60">
        <f>IF(F49&lt;&gt;"*",D49+F49,".")</f>
        <v>2508</v>
      </c>
      <c r="K49" s="60">
        <f>IF(H49&lt;&gt;".",D49+H49,".")</f>
        <v>3030</v>
      </c>
      <c r="L49" s="62">
        <f>IF(AND(J49&lt;&gt;0,J49&lt;&gt;"."),I49*100/J49,".")</f>
        <v>90.43062200956938</v>
      </c>
      <c r="M49" s="63">
        <f>IF(K49&lt;&gt;".",IF(K49&lt;&gt;0,I49*100/K49,"."),".")</f>
        <v>74.85148514851485</v>
      </c>
      <c r="N49" s="60">
        <f>IF(AND(I49&lt;&gt;".",J49&lt;&gt;"."),I49-J49,".")</f>
        <v>-240</v>
      </c>
      <c r="O49" s="60">
        <f>IF(K49&lt;&gt;".",I49-K49,".")</f>
        <v>-762</v>
      </c>
      <c r="P49" s="63" t="str">
        <f>IF(D48&lt;&gt;0,(D49-D48)*100/D48,".")</f>
        <v>.</v>
      </c>
      <c r="Q49" s="62" t="str">
        <f>IF(I48&lt;&gt;0,(I49-I48)*100/I48,".")</f>
        <v>.</v>
      </c>
      <c r="R49" s="64" t="str">
        <f>IF(AND(J48&lt;&gt;0,J48&lt;&gt;".",J49&lt;&gt;"."),(J49-J48)*100/J48,".")</f>
        <v>.</v>
      </c>
      <c r="S49" s="64" t="str">
        <f>IF(AND(K48&lt;&gt;0,K48&lt;&gt;".",K49&lt;&gt;".",K49&lt;&gt;"."),(K49-K48)*100/K48,".")</f>
        <v>.</v>
      </c>
    </row>
    <row r="50" spans="2:19" ht="12">
      <c r="B50" s="48"/>
      <c r="C50" s="55">
        <v>2010</v>
      </c>
      <c r="D50" s="60">
        <v>2399</v>
      </c>
      <c r="E50" s="61">
        <v>39</v>
      </c>
      <c r="F50" s="60">
        <v>23</v>
      </c>
      <c r="G50" s="60">
        <v>407</v>
      </c>
      <c r="H50" s="60">
        <f>IF(AND(G50&lt;&gt;".",G50&lt;&gt;"*",F50&lt;&gt;"*"),F50+G50,".")</f>
        <v>430</v>
      </c>
      <c r="I50" s="61">
        <f>IF(E50&lt;&gt;"*",D50+E50,".")</f>
        <v>2438</v>
      </c>
      <c r="J50" s="60">
        <f>IF(F50&lt;&gt;"*",D50+F50,".")</f>
        <v>2422</v>
      </c>
      <c r="K50" s="60">
        <f>IF(H50&lt;&gt;".",D50+H50,".")</f>
        <v>2829</v>
      </c>
      <c r="L50" s="62">
        <f>IF(AND(J50&lt;&gt;0,J50&lt;&gt;"."),I50*100/J50,".")</f>
        <v>100.66061106523534</v>
      </c>
      <c r="M50" s="63">
        <f>IF(K50&lt;&gt;".",IF(K50&lt;&gt;0,I50*100/K50,"."),".")</f>
        <v>86.17886178861788</v>
      </c>
      <c r="N50" s="60">
        <f>IF(AND(I50&lt;&gt;".",J50&lt;&gt;"."),I50-J50,".")</f>
        <v>16</v>
      </c>
      <c r="O50" s="60">
        <f>IF(K50&lt;&gt;".",I50-K50,".")</f>
        <v>-391</v>
      </c>
      <c r="P50" s="63">
        <f>IF(D49&lt;&gt;0,(D50-D49)*100/D49,".")</f>
        <v>8.014407924358396</v>
      </c>
      <c r="Q50" s="62">
        <f>IF(I49&lt;&gt;0,(I50-I49)*100/I49,".")</f>
        <v>7.495590828924162</v>
      </c>
      <c r="R50" s="64">
        <f>IF(AND(J49&lt;&gt;0,J49&lt;&gt;".",J50&lt;&gt;"."),(J50-J49)*100/J49,".")</f>
        <v>-3.4290271132376398</v>
      </c>
      <c r="S50" s="64">
        <f>IF(AND(K49&lt;&gt;0,K49&lt;&gt;".",K50&lt;&gt;".",K50&lt;&gt;"."),(K50-K49)*100/K49,".")</f>
        <v>-6.633663366336633</v>
      </c>
    </row>
    <row r="51" spans="2:19" ht="12">
      <c r="B51" s="48"/>
      <c r="C51" s="55">
        <v>2011</v>
      </c>
      <c r="D51" s="60">
        <v>2472</v>
      </c>
      <c r="E51" s="61">
        <v>143</v>
      </c>
      <c r="F51" s="60">
        <v>6</v>
      </c>
      <c r="G51" s="60">
        <v>400</v>
      </c>
      <c r="H51" s="60">
        <f>IF(AND(G51&lt;&gt;".",G51&lt;&gt;"*",F51&lt;&gt;"*"),F51+G51,".")</f>
        <v>406</v>
      </c>
      <c r="I51" s="61">
        <f>IF(E51&lt;&gt;"*",D51+E51,".")</f>
        <v>2615</v>
      </c>
      <c r="J51" s="60">
        <f>IF(F51&lt;&gt;"*",D51+F51,".")</f>
        <v>2478</v>
      </c>
      <c r="K51" s="60">
        <f>IF(H51&lt;&gt;".",D51+H51,".")</f>
        <v>2878</v>
      </c>
      <c r="L51" s="62">
        <f>IF(AND(J51&lt;&gt;0,J51&lt;&gt;"."),I51*100/J51,".")</f>
        <v>105.52865213882163</v>
      </c>
      <c r="M51" s="63">
        <f>IF(K51&lt;&gt;".",IF(K51&lt;&gt;0,I51*100/K51,"."),".")</f>
        <v>90.86170952050034</v>
      </c>
      <c r="N51" s="60">
        <f>IF(AND(I51&lt;&gt;".",J51&lt;&gt;"."),I51-J51,".")</f>
        <v>137</v>
      </c>
      <c r="O51" s="60">
        <f>IF(K51&lt;&gt;".",I51-K51,".")</f>
        <v>-263</v>
      </c>
      <c r="P51" s="63">
        <f>IF(D50&lt;&gt;0,(D51-D50)*100/D50,".")</f>
        <v>3.042934556065027</v>
      </c>
      <c r="Q51" s="62">
        <f>IF(I50&lt;&gt;0,(I51-I50)*100/I50,".")</f>
        <v>7.260049220672682</v>
      </c>
      <c r="R51" s="64">
        <f>IF(AND(J50&lt;&gt;0,J50&lt;&gt;".",J51&lt;&gt;"."),(J51-J50)*100/J50,".")</f>
        <v>2.3121387283236996</v>
      </c>
      <c r="S51" s="64">
        <f>IF(AND(K50&lt;&gt;0,K50&lt;&gt;".",K51&lt;&gt;".",K51&lt;&gt;"."),(K51-K50)*100/K50,".")</f>
        <v>1.7320607988688583</v>
      </c>
    </row>
    <row r="52" spans="2:19" ht="18.75" customHeight="1">
      <c r="B52" s="48"/>
      <c r="C52" s="55"/>
      <c r="D52" s="65"/>
      <c r="E52" s="66"/>
      <c r="F52" s="65"/>
      <c r="G52" s="60"/>
      <c r="H52" s="60"/>
      <c r="I52" s="66"/>
      <c r="J52" s="65"/>
      <c r="K52" s="60"/>
      <c r="L52" s="62"/>
      <c r="M52" s="63"/>
      <c r="N52" s="60"/>
      <c r="O52" s="60"/>
      <c r="P52" s="63"/>
      <c r="Q52" s="62"/>
      <c r="R52" s="64"/>
      <c r="S52" s="64"/>
    </row>
    <row r="53" spans="2:19" ht="24" customHeight="1">
      <c r="B53" s="48"/>
      <c r="C53" s="49" t="s">
        <v>57</v>
      </c>
      <c r="D53" s="50"/>
      <c r="E53" s="51"/>
      <c r="F53" s="50"/>
      <c r="G53" s="50"/>
      <c r="H53" s="52"/>
      <c r="I53" s="51"/>
      <c r="J53" s="50"/>
      <c r="K53" s="52"/>
      <c r="L53" s="50"/>
      <c r="M53" s="51"/>
      <c r="N53" s="50"/>
      <c r="O53" s="50"/>
      <c r="P53" s="51"/>
      <c r="Q53" s="50"/>
      <c r="R53" s="53"/>
      <c r="S53" s="53"/>
    </row>
    <row r="54" spans="2:19" ht="5.25" customHeight="1">
      <c r="B54" s="48"/>
      <c r="C54" s="55"/>
      <c r="D54" s="56"/>
      <c r="E54" s="57"/>
      <c r="F54" s="56"/>
      <c r="G54" s="56"/>
      <c r="H54" s="58"/>
      <c r="I54" s="57"/>
      <c r="J54" s="56"/>
      <c r="K54" s="58"/>
      <c r="L54" s="56"/>
      <c r="M54" s="57"/>
      <c r="N54" s="56"/>
      <c r="O54" s="56"/>
      <c r="P54" s="57"/>
      <c r="Q54" s="56"/>
      <c r="R54" s="59"/>
      <c r="S54" s="59"/>
    </row>
    <row r="55" spans="2:19" ht="12">
      <c r="B55" s="48"/>
      <c r="C55" s="55">
        <v>2009</v>
      </c>
      <c r="D55" s="60">
        <v>4287</v>
      </c>
      <c r="E55" s="61">
        <v>74</v>
      </c>
      <c r="F55" s="60">
        <v>42</v>
      </c>
      <c r="G55" s="60">
        <v>941</v>
      </c>
      <c r="H55" s="60">
        <f>IF(AND(G55&lt;&gt;".",G55&lt;&gt;"*",F55&lt;&gt;"*"),F55+G55,".")</f>
        <v>983</v>
      </c>
      <c r="I55" s="61">
        <f>IF(E55&lt;&gt;"*",D55+E55,".")</f>
        <v>4361</v>
      </c>
      <c r="J55" s="60">
        <f>IF(F55&lt;&gt;"*",D55+F55,".")</f>
        <v>4329</v>
      </c>
      <c r="K55" s="60">
        <f>IF(H55&lt;&gt;".",D55+H55,".")</f>
        <v>5270</v>
      </c>
      <c r="L55" s="62">
        <f>IF(AND(J55&lt;&gt;0,J55&lt;&gt;"."),I55*100/J55,".")</f>
        <v>100.73920073920074</v>
      </c>
      <c r="M55" s="63">
        <f>IF(K55&lt;&gt;".",IF(K55&lt;&gt;0,I55*100/K55,"."),".")</f>
        <v>82.75142314990512</v>
      </c>
      <c r="N55" s="60">
        <f>IF(AND(I55&lt;&gt;".",J55&lt;&gt;"."),I55-J55,".")</f>
        <v>32</v>
      </c>
      <c r="O55" s="60">
        <f>IF(K55&lt;&gt;".",I55-K55,".")</f>
        <v>-909</v>
      </c>
      <c r="P55" s="63" t="str">
        <f>IF(D54&lt;&gt;0,(D55-D54)*100/D54,".")</f>
        <v>.</v>
      </c>
      <c r="Q55" s="62" t="str">
        <f>IF(I54&lt;&gt;0,(I55-I54)*100/I54,".")</f>
        <v>.</v>
      </c>
      <c r="R55" s="64" t="str">
        <f>IF(AND(J54&lt;&gt;0,J54&lt;&gt;".",J55&lt;&gt;"."),(J55-J54)*100/J54,".")</f>
        <v>.</v>
      </c>
      <c r="S55" s="64" t="str">
        <f>IF(AND(K54&lt;&gt;0,K54&lt;&gt;".",K55&lt;&gt;".",K55&lt;&gt;"."),(K55-K54)*100/K54,".")</f>
        <v>.</v>
      </c>
    </row>
    <row r="56" spans="2:19" ht="12">
      <c r="B56" s="48"/>
      <c r="C56" s="55">
        <v>2010</v>
      </c>
      <c r="D56" s="60">
        <v>4326</v>
      </c>
      <c r="E56" s="61">
        <v>45</v>
      </c>
      <c r="F56" s="60">
        <v>50</v>
      </c>
      <c r="G56" s="60">
        <v>973</v>
      </c>
      <c r="H56" s="60">
        <f>IF(AND(G56&lt;&gt;".",G56&lt;&gt;"*",F56&lt;&gt;"*"),F56+G56,".")</f>
        <v>1023</v>
      </c>
      <c r="I56" s="61">
        <f>IF(E56&lt;&gt;"*",D56+E56,".")</f>
        <v>4371</v>
      </c>
      <c r="J56" s="60">
        <f>IF(F56&lt;&gt;"*",D56+F56,".")</f>
        <v>4376</v>
      </c>
      <c r="K56" s="60">
        <f>IF(H56&lt;&gt;".",D56+H56,".")</f>
        <v>5349</v>
      </c>
      <c r="L56" s="62">
        <f>IF(AND(J56&lt;&gt;0,J56&lt;&gt;"."),I56*100/J56,".")</f>
        <v>99.88574040219379</v>
      </c>
      <c r="M56" s="63">
        <f>IF(K56&lt;&gt;".",IF(K56&lt;&gt;0,I56*100/K56,"."),".")</f>
        <v>81.71620863712843</v>
      </c>
      <c r="N56" s="60">
        <f>IF(AND(I56&lt;&gt;".",J56&lt;&gt;"."),I56-J56,".")</f>
        <v>-5</v>
      </c>
      <c r="O56" s="60">
        <f>IF(K56&lt;&gt;".",I56-K56,".")</f>
        <v>-978</v>
      </c>
      <c r="P56" s="63">
        <f>IF(D55&lt;&gt;0,(D56-D55)*100/D55,".")</f>
        <v>0.9097270818754374</v>
      </c>
      <c r="Q56" s="62">
        <f>IF(I55&lt;&gt;0,(I56-I55)*100/I55,".")</f>
        <v>0.22930520522815867</v>
      </c>
      <c r="R56" s="64">
        <f>IF(AND(J55&lt;&gt;0,J55&lt;&gt;".",J56&lt;&gt;"."),(J56-J55)*100/J55,".")</f>
        <v>1.0857010857010858</v>
      </c>
      <c r="S56" s="64">
        <f>IF(AND(K55&lt;&gt;0,K55&lt;&gt;".",K56&lt;&gt;".",K56&lt;&gt;"."),(K56-K55)*100/K55,".")</f>
        <v>1.4990512333965844</v>
      </c>
    </row>
    <row r="57" spans="2:19" ht="12">
      <c r="B57" s="48"/>
      <c r="C57" s="55">
        <v>2011</v>
      </c>
      <c r="D57" s="60">
        <v>4383</v>
      </c>
      <c r="E57" s="61">
        <v>68</v>
      </c>
      <c r="F57" s="60">
        <v>41</v>
      </c>
      <c r="G57" s="60">
        <v>762</v>
      </c>
      <c r="H57" s="60">
        <f>IF(AND(G57&lt;&gt;".",G57&lt;&gt;"*",F57&lt;&gt;"*"),F57+G57,".")</f>
        <v>803</v>
      </c>
      <c r="I57" s="61">
        <f>IF(E57&lt;&gt;"*",D57+E57,".")</f>
        <v>4451</v>
      </c>
      <c r="J57" s="60">
        <f>IF(F57&lt;&gt;"*",D57+F57,".")</f>
        <v>4424</v>
      </c>
      <c r="K57" s="60">
        <f>IF(H57&lt;&gt;".",D57+H57,".")</f>
        <v>5186</v>
      </c>
      <c r="L57" s="62">
        <f>IF(AND(J57&lt;&gt;0,J57&lt;&gt;"."),I57*100/J57,".")</f>
        <v>100.61030741410488</v>
      </c>
      <c r="M57" s="63">
        <f>IF(K57&lt;&gt;".",IF(K57&lt;&gt;0,I57*100/K57,"."),".")</f>
        <v>85.82722715001928</v>
      </c>
      <c r="N57" s="60">
        <f>IF(AND(I57&lt;&gt;".",J57&lt;&gt;"."),I57-J57,".")</f>
        <v>27</v>
      </c>
      <c r="O57" s="60">
        <f>IF(K57&lt;&gt;".",I57-K57,".")</f>
        <v>-735</v>
      </c>
      <c r="P57" s="63">
        <f>IF(D56&lt;&gt;0,(D57-D56)*100/D56,".")</f>
        <v>1.317614424410541</v>
      </c>
      <c r="Q57" s="62">
        <f>IF(I56&lt;&gt;0,(I57-I56)*100/I56,".")</f>
        <v>1.8302447952413636</v>
      </c>
      <c r="R57" s="64">
        <f>IF(AND(J56&lt;&gt;0,J56&lt;&gt;".",J57&lt;&gt;"."),(J57-J56)*100/J56,".")</f>
        <v>1.0968921389396709</v>
      </c>
      <c r="S57" s="64">
        <f>IF(AND(K56&lt;&gt;0,K56&lt;&gt;".",K57&lt;&gt;".",K57&lt;&gt;"."),(K57-K56)*100/K56,".")</f>
        <v>-3.0472985604785943</v>
      </c>
    </row>
    <row r="58" spans="2:19" ht="18.75" customHeight="1">
      <c r="B58" s="48"/>
      <c r="C58" s="55"/>
      <c r="D58" s="65"/>
      <c r="E58" s="66"/>
      <c r="F58" s="65"/>
      <c r="G58" s="60"/>
      <c r="H58" s="60"/>
      <c r="I58" s="66"/>
      <c r="J58" s="65"/>
      <c r="K58" s="60"/>
      <c r="L58" s="62"/>
      <c r="M58" s="63"/>
      <c r="N58" s="60"/>
      <c r="O58" s="60"/>
      <c r="P58" s="63"/>
      <c r="Q58" s="62"/>
      <c r="R58" s="64"/>
      <c r="S58" s="64"/>
    </row>
    <row r="59" spans="2:19" ht="24" customHeight="1">
      <c r="B59" s="48"/>
      <c r="C59" s="49" t="s">
        <v>58</v>
      </c>
      <c r="D59" s="50"/>
      <c r="E59" s="51"/>
      <c r="F59" s="50"/>
      <c r="G59" s="50"/>
      <c r="H59" s="52"/>
      <c r="I59" s="51"/>
      <c r="J59" s="50"/>
      <c r="K59" s="52"/>
      <c r="L59" s="50"/>
      <c r="M59" s="51"/>
      <c r="N59" s="50"/>
      <c r="O59" s="50"/>
      <c r="P59" s="51"/>
      <c r="Q59" s="50"/>
      <c r="R59" s="53"/>
      <c r="S59" s="53"/>
    </row>
    <row r="60" spans="2:19" ht="5.25" customHeight="1">
      <c r="B60" s="48"/>
      <c r="C60" s="55"/>
      <c r="D60" s="56"/>
      <c r="E60" s="57"/>
      <c r="F60" s="56"/>
      <c r="G60" s="56"/>
      <c r="H60" s="58"/>
      <c r="I60" s="57"/>
      <c r="J60" s="56"/>
      <c r="K60" s="58"/>
      <c r="L60" s="56"/>
      <c r="M60" s="57"/>
      <c r="N60" s="56"/>
      <c r="O60" s="56"/>
      <c r="P60" s="57"/>
      <c r="Q60" s="56"/>
      <c r="R60" s="59"/>
      <c r="S60" s="59"/>
    </row>
    <row r="61" spans="2:19" ht="12">
      <c r="B61" s="48"/>
      <c r="C61" s="55">
        <v>2009</v>
      </c>
      <c r="D61" s="60">
        <v>1316</v>
      </c>
      <c r="E61" s="61">
        <v>5</v>
      </c>
      <c r="F61" s="60">
        <v>10</v>
      </c>
      <c r="G61" s="60">
        <v>221</v>
      </c>
      <c r="H61" s="60">
        <f>IF(AND(G61&lt;&gt;".",G61&lt;&gt;"*",F61&lt;&gt;"*"),F61+G61,".")</f>
        <v>231</v>
      </c>
      <c r="I61" s="61">
        <f>IF(E61&lt;&gt;"*",D61+E61,".")</f>
        <v>1321</v>
      </c>
      <c r="J61" s="60">
        <f>IF(F61&lt;&gt;"*",D61+F61,".")</f>
        <v>1326</v>
      </c>
      <c r="K61" s="60">
        <f>IF(H61&lt;&gt;".",D61+H61,".")</f>
        <v>1547</v>
      </c>
      <c r="L61" s="62">
        <f>IF(AND(J61&lt;&gt;0,J61&lt;&gt;"."),I61*100/J61,".")</f>
        <v>99.62292609351432</v>
      </c>
      <c r="M61" s="63">
        <f>IF(K61&lt;&gt;".",IF(K61&lt;&gt;0,I61*100/K61,"."),".")</f>
        <v>85.39107950872656</v>
      </c>
      <c r="N61" s="60">
        <f>IF(AND(I61&lt;&gt;".",J61&lt;&gt;"."),I61-J61,".")</f>
        <v>-5</v>
      </c>
      <c r="O61" s="60">
        <f>IF(K61&lt;&gt;".",I61-K61,".")</f>
        <v>-226</v>
      </c>
      <c r="P61" s="63" t="str">
        <f>IF(D60&lt;&gt;0,(D61-D60)*100/D60,".")</f>
        <v>.</v>
      </c>
      <c r="Q61" s="62" t="str">
        <f>IF(I60&lt;&gt;0,(I61-I60)*100/I60,".")</f>
        <v>.</v>
      </c>
      <c r="R61" s="64" t="str">
        <f>IF(AND(J60&lt;&gt;0,J60&lt;&gt;".",J61&lt;&gt;"."),(J61-J60)*100/J60,".")</f>
        <v>.</v>
      </c>
      <c r="S61" s="64" t="str">
        <f>IF(AND(K60&lt;&gt;0,K60&lt;&gt;".",K61&lt;&gt;".",K61&lt;&gt;"."),(K61-K60)*100/K60,".")</f>
        <v>.</v>
      </c>
    </row>
    <row r="62" spans="2:19" ht="12">
      <c r="B62" s="48"/>
      <c r="C62" s="55">
        <v>2010</v>
      </c>
      <c r="D62" s="60">
        <v>1394</v>
      </c>
      <c r="E62" s="61">
        <v>6</v>
      </c>
      <c r="F62" s="60">
        <v>14</v>
      </c>
      <c r="G62" s="60">
        <v>220</v>
      </c>
      <c r="H62" s="60">
        <f>IF(AND(G62&lt;&gt;".",G62&lt;&gt;"*",F62&lt;&gt;"*"),F62+G62,".")</f>
        <v>234</v>
      </c>
      <c r="I62" s="61">
        <f>IF(E62&lt;&gt;"*",D62+E62,".")</f>
        <v>1400</v>
      </c>
      <c r="J62" s="60">
        <f>IF(F62&lt;&gt;"*",D62+F62,".")</f>
        <v>1408</v>
      </c>
      <c r="K62" s="60">
        <f>IF(H62&lt;&gt;".",D62+H62,".")</f>
        <v>1628</v>
      </c>
      <c r="L62" s="62">
        <f>IF(AND(J62&lt;&gt;0,J62&lt;&gt;"."),I62*100/J62,".")</f>
        <v>99.43181818181819</v>
      </c>
      <c r="M62" s="63">
        <f>IF(K62&lt;&gt;".",IF(K62&lt;&gt;0,I62*100/K62,"."),".")</f>
        <v>85.995085995086</v>
      </c>
      <c r="N62" s="60">
        <f>IF(AND(I62&lt;&gt;".",J62&lt;&gt;"."),I62-J62,".")</f>
        <v>-8</v>
      </c>
      <c r="O62" s="60">
        <f>IF(K62&lt;&gt;".",I62-K62,".")</f>
        <v>-228</v>
      </c>
      <c r="P62" s="63">
        <f>IF(D61&lt;&gt;0,(D62-D61)*100/D61,".")</f>
        <v>5.927051671732523</v>
      </c>
      <c r="Q62" s="62">
        <f>IF(I61&lt;&gt;0,(I62-I61)*100/I61,".")</f>
        <v>5.980317940953823</v>
      </c>
      <c r="R62" s="64">
        <f>IF(AND(J61&lt;&gt;0,J61&lt;&gt;".",J62&lt;&gt;"."),(J62-J61)*100/J61,".")</f>
        <v>6.184012066365008</v>
      </c>
      <c r="S62" s="64">
        <f>IF(AND(K61&lt;&gt;0,K61&lt;&gt;".",K62&lt;&gt;".",K62&lt;&gt;"."),(K62-K61)*100/K61,".")</f>
        <v>5.235940530058177</v>
      </c>
    </row>
    <row r="63" spans="2:19" ht="12">
      <c r="B63" s="48"/>
      <c r="C63" s="55">
        <v>2011</v>
      </c>
      <c r="D63" s="60">
        <v>1334</v>
      </c>
      <c r="E63" s="61">
        <v>4</v>
      </c>
      <c r="F63" s="60">
        <v>13</v>
      </c>
      <c r="G63" s="60">
        <v>189</v>
      </c>
      <c r="H63" s="60">
        <f>IF(AND(G63&lt;&gt;".",G63&lt;&gt;"*",F63&lt;&gt;"*"),F63+G63,".")</f>
        <v>202</v>
      </c>
      <c r="I63" s="61">
        <f>IF(E63&lt;&gt;"*",D63+E63,".")</f>
        <v>1338</v>
      </c>
      <c r="J63" s="60">
        <f>IF(F63&lt;&gt;"*",D63+F63,".")</f>
        <v>1347</v>
      </c>
      <c r="K63" s="60">
        <f>IF(H63&lt;&gt;".",D63+H63,".")</f>
        <v>1536</v>
      </c>
      <c r="L63" s="62">
        <f>IF(AND(J63&lt;&gt;0,J63&lt;&gt;"."),I63*100/J63,".")</f>
        <v>99.33184855233853</v>
      </c>
      <c r="M63" s="63">
        <f>IF(K63&lt;&gt;".",IF(K63&lt;&gt;0,I63*100/K63,"."),".")</f>
        <v>87.109375</v>
      </c>
      <c r="N63" s="60">
        <f>IF(AND(I63&lt;&gt;".",J63&lt;&gt;"."),I63-J63,".")</f>
        <v>-9</v>
      </c>
      <c r="O63" s="60">
        <f>IF(K63&lt;&gt;".",I63-K63,".")</f>
        <v>-198</v>
      </c>
      <c r="P63" s="63">
        <f>IF(D62&lt;&gt;0,(D63-D62)*100/D62,".")</f>
        <v>-4.30416068866571</v>
      </c>
      <c r="Q63" s="62">
        <f>IF(I62&lt;&gt;0,(I63-I62)*100/I62,".")</f>
        <v>-4.428571428571429</v>
      </c>
      <c r="R63" s="64">
        <f>IF(AND(J62&lt;&gt;0,J62&lt;&gt;".",J63&lt;&gt;"."),(J63-J62)*100/J62,".")</f>
        <v>-4.332386363636363</v>
      </c>
      <c r="S63" s="64">
        <f>IF(AND(K62&lt;&gt;0,K62&lt;&gt;".",K63&lt;&gt;".",K63&lt;&gt;"."),(K63-K62)*100/K62,".")</f>
        <v>-5.651105651105651</v>
      </c>
    </row>
    <row r="64" spans="2:19" ht="18.75" customHeight="1">
      <c r="B64" s="48"/>
      <c r="C64" s="55"/>
      <c r="D64" s="65"/>
      <c r="E64" s="66"/>
      <c r="F64" s="65"/>
      <c r="G64" s="60"/>
      <c r="H64" s="60"/>
      <c r="I64" s="66"/>
      <c r="J64" s="65"/>
      <c r="K64" s="60"/>
      <c r="L64" s="62"/>
      <c r="M64" s="63"/>
      <c r="N64" s="60"/>
      <c r="O64" s="60"/>
      <c r="P64" s="63"/>
      <c r="Q64" s="62"/>
      <c r="R64" s="64"/>
      <c r="S64" s="64"/>
    </row>
    <row r="65" spans="2:19" ht="24" customHeight="1">
      <c r="B65" s="48"/>
      <c r="C65" s="49" t="s">
        <v>59</v>
      </c>
      <c r="D65" s="50"/>
      <c r="E65" s="51"/>
      <c r="F65" s="50"/>
      <c r="G65" s="50"/>
      <c r="H65" s="52"/>
      <c r="I65" s="51"/>
      <c r="J65" s="50"/>
      <c r="K65" s="52"/>
      <c r="L65" s="50"/>
      <c r="M65" s="51"/>
      <c r="N65" s="50"/>
      <c r="O65" s="50"/>
      <c r="P65" s="51"/>
      <c r="Q65" s="50"/>
      <c r="R65" s="53"/>
      <c r="S65" s="53"/>
    </row>
    <row r="66" spans="2:19" ht="5.25" customHeight="1">
      <c r="B66" s="48"/>
      <c r="C66" s="55"/>
      <c r="D66" s="56"/>
      <c r="E66" s="57"/>
      <c r="F66" s="56"/>
      <c r="G66" s="56"/>
      <c r="H66" s="58"/>
      <c r="I66" s="57"/>
      <c r="J66" s="56"/>
      <c r="K66" s="58"/>
      <c r="L66" s="56"/>
      <c r="M66" s="57"/>
      <c r="N66" s="56"/>
      <c r="O66" s="56"/>
      <c r="P66" s="57"/>
      <c r="Q66" s="56"/>
      <c r="R66" s="59"/>
      <c r="S66" s="59"/>
    </row>
    <row r="67" spans="2:19" ht="12">
      <c r="B67" s="48"/>
      <c r="C67" s="55">
        <v>2009</v>
      </c>
      <c r="D67" s="60">
        <v>1080</v>
      </c>
      <c r="E67" s="61">
        <v>38</v>
      </c>
      <c r="F67" s="60">
        <v>19</v>
      </c>
      <c r="G67" s="60">
        <v>274</v>
      </c>
      <c r="H67" s="60">
        <f>IF(AND(G67&lt;&gt;".",G67&lt;&gt;"*",F67&lt;&gt;"*"),F67+G67,".")</f>
        <v>293</v>
      </c>
      <c r="I67" s="61">
        <f>IF(E67&lt;&gt;"*",D67+E67,".")</f>
        <v>1118</v>
      </c>
      <c r="J67" s="60">
        <f>IF(F67&lt;&gt;"*",D67+F67,".")</f>
        <v>1099</v>
      </c>
      <c r="K67" s="60">
        <f>IF(H67&lt;&gt;".",D67+H67,".")</f>
        <v>1373</v>
      </c>
      <c r="L67" s="62">
        <f>IF(AND(J67&lt;&gt;0,J67&lt;&gt;"."),I67*100/J67,".")</f>
        <v>101.72884440400364</v>
      </c>
      <c r="M67" s="63">
        <f>IF(K67&lt;&gt;".",IF(K67&lt;&gt;0,I67*100/K67,"."),".")</f>
        <v>81.42753095411507</v>
      </c>
      <c r="N67" s="60">
        <f>IF(AND(I67&lt;&gt;".",J67&lt;&gt;"."),I67-J67,".")</f>
        <v>19</v>
      </c>
      <c r="O67" s="60">
        <f>IF(K67&lt;&gt;".",I67-K67,".")</f>
        <v>-255</v>
      </c>
      <c r="P67" s="63" t="str">
        <f>IF(D66&lt;&gt;0,(D67-D66)*100/D66,".")</f>
        <v>.</v>
      </c>
      <c r="Q67" s="62" t="str">
        <f>IF(I66&lt;&gt;0,(I67-I66)*100/I66,".")</f>
        <v>.</v>
      </c>
      <c r="R67" s="64" t="str">
        <f>IF(AND(J66&lt;&gt;0,J66&lt;&gt;".",J67&lt;&gt;"."),(J67-J66)*100/J66,".")</f>
        <v>.</v>
      </c>
      <c r="S67" s="64" t="str">
        <f>IF(AND(K66&lt;&gt;0,K66&lt;&gt;".",K67&lt;&gt;".",K67&lt;&gt;"."),(K67-K66)*100/K66,".")</f>
        <v>.</v>
      </c>
    </row>
    <row r="68" spans="2:19" ht="12">
      <c r="B68" s="48"/>
      <c r="C68" s="55">
        <v>2010</v>
      </c>
      <c r="D68" s="60">
        <v>1083</v>
      </c>
      <c r="E68" s="61">
        <v>50</v>
      </c>
      <c r="F68" s="60">
        <v>26</v>
      </c>
      <c r="G68" s="60">
        <v>254</v>
      </c>
      <c r="H68" s="60">
        <f>IF(AND(G68&lt;&gt;".",G68&lt;&gt;"*",F68&lt;&gt;"*"),F68+G68,".")</f>
        <v>280</v>
      </c>
      <c r="I68" s="61">
        <f>IF(E68&lt;&gt;"*",D68+E68,".")</f>
        <v>1133</v>
      </c>
      <c r="J68" s="60">
        <f>IF(F68&lt;&gt;"*",D68+F68,".")</f>
        <v>1109</v>
      </c>
      <c r="K68" s="60">
        <f>IF(H68&lt;&gt;".",D68+H68,".")</f>
        <v>1363</v>
      </c>
      <c r="L68" s="62">
        <f>IF(AND(J68&lt;&gt;0,J68&lt;&gt;"."),I68*100/J68,".")</f>
        <v>102.16411181244364</v>
      </c>
      <c r="M68" s="63">
        <f>IF(K68&lt;&gt;".",IF(K68&lt;&gt;0,I68*100/K68,"."),".")</f>
        <v>83.12545854732208</v>
      </c>
      <c r="N68" s="60">
        <f>IF(AND(I68&lt;&gt;".",J68&lt;&gt;"."),I68-J68,".")</f>
        <v>24</v>
      </c>
      <c r="O68" s="60">
        <f>IF(K68&lt;&gt;".",I68-K68,".")</f>
        <v>-230</v>
      </c>
      <c r="P68" s="63">
        <f>IF(D67&lt;&gt;0,(D68-D67)*100/D67,".")</f>
        <v>0.2777777777777778</v>
      </c>
      <c r="Q68" s="62">
        <f>IF(I67&lt;&gt;0,(I68-I67)*100/I67,".")</f>
        <v>1.3416815742397137</v>
      </c>
      <c r="R68" s="64">
        <f>IF(AND(J67&lt;&gt;0,J67&lt;&gt;".",J68&lt;&gt;"."),(J68-J67)*100/J67,".")</f>
        <v>0.9099181073703366</v>
      </c>
      <c r="S68" s="64">
        <f>IF(AND(K67&lt;&gt;0,K67&lt;&gt;".",K68&lt;&gt;".",K68&lt;&gt;"."),(K68-K67)*100/K67,".")</f>
        <v>-0.7283321194464676</v>
      </c>
    </row>
    <row r="69" spans="2:19" ht="12">
      <c r="B69" s="48"/>
      <c r="C69" s="55">
        <v>2011</v>
      </c>
      <c r="D69" s="60">
        <v>1100</v>
      </c>
      <c r="E69" s="61">
        <v>68</v>
      </c>
      <c r="F69" s="60">
        <v>15</v>
      </c>
      <c r="G69" s="60">
        <v>274</v>
      </c>
      <c r="H69" s="60">
        <f>IF(AND(G69&lt;&gt;".",G69&lt;&gt;"*",F69&lt;&gt;"*"),F69+G69,".")</f>
        <v>289</v>
      </c>
      <c r="I69" s="61">
        <f>IF(E69&lt;&gt;"*",D69+E69,".")</f>
        <v>1168</v>
      </c>
      <c r="J69" s="60">
        <f>IF(F69&lt;&gt;"*",D69+F69,".")</f>
        <v>1115</v>
      </c>
      <c r="K69" s="60">
        <f>IF(H69&lt;&gt;".",D69+H69,".")</f>
        <v>1389</v>
      </c>
      <c r="L69" s="62">
        <f>IF(AND(J69&lt;&gt;0,J69&lt;&gt;"."),I69*100/J69,".")</f>
        <v>104.75336322869956</v>
      </c>
      <c r="M69" s="63">
        <f>IF(K69&lt;&gt;".",IF(K69&lt;&gt;0,I69*100/K69,"."),".")</f>
        <v>84.08927285817134</v>
      </c>
      <c r="N69" s="60">
        <f>IF(AND(I69&lt;&gt;".",J69&lt;&gt;"."),I69-J69,".")</f>
        <v>53</v>
      </c>
      <c r="O69" s="60">
        <f>IF(K69&lt;&gt;".",I69-K69,".")</f>
        <v>-221</v>
      </c>
      <c r="P69" s="63">
        <f>IF(D68&lt;&gt;0,(D69-D68)*100/D68,".")</f>
        <v>1.569713758079409</v>
      </c>
      <c r="Q69" s="62">
        <f>IF(I68&lt;&gt;0,(I69-I68)*100/I68,".")</f>
        <v>3.089143865842895</v>
      </c>
      <c r="R69" s="64">
        <f>IF(AND(J68&lt;&gt;0,J68&lt;&gt;".",J69&lt;&gt;"."),(J69-J68)*100/J68,".")</f>
        <v>0.5410279531109107</v>
      </c>
      <c r="S69" s="64">
        <f>IF(AND(K68&lt;&gt;0,K68&lt;&gt;".",K69&lt;&gt;".",K69&lt;&gt;"."),(K69-K68)*100/K68,".")</f>
        <v>1.9075568598679384</v>
      </c>
    </row>
    <row r="70" spans="2:19" ht="18.75" customHeight="1">
      <c r="B70" s="48"/>
      <c r="C70" s="55"/>
      <c r="D70" s="65"/>
      <c r="E70" s="66"/>
      <c r="F70" s="65"/>
      <c r="G70" s="60"/>
      <c r="H70" s="60"/>
      <c r="I70" s="66"/>
      <c r="J70" s="65"/>
      <c r="K70" s="60"/>
      <c r="L70" s="62"/>
      <c r="M70" s="63"/>
      <c r="N70" s="60"/>
      <c r="O70" s="60"/>
      <c r="P70" s="63"/>
      <c r="Q70" s="62"/>
      <c r="R70" s="64"/>
      <c r="S70" s="64"/>
    </row>
    <row r="71" spans="2:19" ht="24" customHeight="1">
      <c r="B71" s="48"/>
      <c r="C71" s="49" t="s">
        <v>60</v>
      </c>
      <c r="D71" s="50"/>
      <c r="E71" s="51"/>
      <c r="F71" s="50"/>
      <c r="G71" s="50"/>
      <c r="H71" s="52"/>
      <c r="I71" s="51"/>
      <c r="J71" s="50"/>
      <c r="K71" s="52"/>
      <c r="L71" s="50"/>
      <c r="M71" s="51"/>
      <c r="N71" s="50"/>
      <c r="O71" s="50"/>
      <c r="P71" s="51"/>
      <c r="Q71" s="50"/>
      <c r="R71" s="53"/>
      <c r="S71" s="53"/>
    </row>
    <row r="72" spans="2:19" ht="5.25" customHeight="1">
      <c r="B72" s="48"/>
      <c r="C72" s="55"/>
      <c r="D72" s="56"/>
      <c r="E72" s="57"/>
      <c r="F72" s="56"/>
      <c r="G72" s="56"/>
      <c r="H72" s="58"/>
      <c r="I72" s="57"/>
      <c r="J72" s="56"/>
      <c r="K72" s="58"/>
      <c r="L72" s="56"/>
      <c r="M72" s="57"/>
      <c r="N72" s="56"/>
      <c r="O72" s="56"/>
      <c r="P72" s="57"/>
      <c r="Q72" s="56"/>
      <c r="R72" s="59"/>
      <c r="S72" s="59"/>
    </row>
    <row r="73" spans="2:19" ht="12">
      <c r="B73" s="48"/>
      <c r="C73" s="55">
        <v>2009</v>
      </c>
      <c r="D73" s="60">
        <v>1540</v>
      </c>
      <c r="E73" s="61">
        <v>50</v>
      </c>
      <c r="F73" s="60">
        <v>46</v>
      </c>
      <c r="G73" s="60">
        <v>373</v>
      </c>
      <c r="H73" s="60">
        <f>IF(AND(G73&lt;&gt;".",G73&lt;&gt;"*",F73&lt;&gt;"*"),F73+G73,".")</f>
        <v>419</v>
      </c>
      <c r="I73" s="61">
        <f>IF(E73&lt;&gt;"*",D73+E73,".")</f>
        <v>1590</v>
      </c>
      <c r="J73" s="60">
        <f>IF(F73&lt;&gt;"*",D73+F73,".")</f>
        <v>1586</v>
      </c>
      <c r="K73" s="60">
        <f>IF(H73&lt;&gt;".",D73+H73,".")</f>
        <v>1959</v>
      </c>
      <c r="L73" s="62">
        <f>IF(AND(J73&lt;&gt;0,J73&lt;&gt;"."),I73*100/J73,".")</f>
        <v>100.25220680958385</v>
      </c>
      <c r="M73" s="63">
        <f>IF(K73&lt;&gt;".",IF(K73&lt;&gt;0,I73*100/K73,"."),".")</f>
        <v>81.16385911179174</v>
      </c>
      <c r="N73" s="60">
        <f>IF(AND(I73&lt;&gt;".",J73&lt;&gt;"."),I73-J73,".")</f>
        <v>4</v>
      </c>
      <c r="O73" s="60">
        <f>IF(K73&lt;&gt;".",I73-K73,".")</f>
        <v>-369</v>
      </c>
      <c r="P73" s="63" t="str">
        <f>IF(D72&lt;&gt;0,(D73-D72)*100/D72,".")</f>
        <v>.</v>
      </c>
      <c r="Q73" s="62" t="str">
        <f>IF(I72&lt;&gt;0,(I73-I72)*100/I72,".")</f>
        <v>.</v>
      </c>
      <c r="R73" s="64" t="str">
        <f>IF(AND(J72&lt;&gt;0,J72&lt;&gt;".",J73&lt;&gt;"."),(J73-J72)*100/J72,".")</f>
        <v>.</v>
      </c>
      <c r="S73" s="64" t="str">
        <f>IF(AND(K72&lt;&gt;0,K72&lt;&gt;".",K73&lt;&gt;".",K73&lt;&gt;"."),(K73-K72)*100/K72,".")</f>
        <v>.</v>
      </c>
    </row>
    <row r="74" spans="2:19" ht="12">
      <c r="B74" s="48"/>
      <c r="C74" s="55">
        <v>2010</v>
      </c>
      <c r="D74" s="60">
        <v>1546</v>
      </c>
      <c r="E74" s="61">
        <v>43</v>
      </c>
      <c r="F74" s="60">
        <v>72</v>
      </c>
      <c r="G74" s="60">
        <v>362</v>
      </c>
      <c r="H74" s="60">
        <f>IF(AND(G74&lt;&gt;".",G74&lt;&gt;"*",F74&lt;&gt;"*"),F74+G74,".")</f>
        <v>434</v>
      </c>
      <c r="I74" s="61">
        <f>IF(E74&lt;&gt;"*",D74+E74,".")</f>
        <v>1589</v>
      </c>
      <c r="J74" s="60">
        <f>IF(F74&lt;&gt;"*",D74+F74,".")</f>
        <v>1618</v>
      </c>
      <c r="K74" s="60">
        <f>IF(H74&lt;&gt;".",D74+H74,".")</f>
        <v>1980</v>
      </c>
      <c r="L74" s="62">
        <f>IF(AND(J74&lt;&gt;0,J74&lt;&gt;"."),I74*100/J74,".")</f>
        <v>98.20766378244747</v>
      </c>
      <c r="M74" s="63">
        <f>IF(K74&lt;&gt;".",IF(K74&lt;&gt;0,I74*100/K74,"."),".")</f>
        <v>80.25252525252525</v>
      </c>
      <c r="N74" s="60">
        <f>IF(AND(I74&lt;&gt;".",J74&lt;&gt;"."),I74-J74,".")</f>
        <v>-29</v>
      </c>
      <c r="O74" s="60">
        <f>IF(K74&lt;&gt;".",I74-K74,".")</f>
        <v>-391</v>
      </c>
      <c r="P74" s="63">
        <f>IF(D73&lt;&gt;0,(D74-D73)*100/D73,".")</f>
        <v>0.38961038961038963</v>
      </c>
      <c r="Q74" s="62">
        <f>IF(I73&lt;&gt;0,(I74-I73)*100/I73,".")</f>
        <v>-0.06289308176100629</v>
      </c>
      <c r="R74" s="64">
        <f>IF(AND(J73&lt;&gt;0,J73&lt;&gt;".",J74&lt;&gt;"."),(J74-J73)*100/J73,".")</f>
        <v>2.01765447667087</v>
      </c>
      <c r="S74" s="64">
        <f>IF(AND(K73&lt;&gt;0,K73&lt;&gt;".",K74&lt;&gt;".",K74&lt;&gt;"."),(K74-K73)*100/K73,".")</f>
        <v>1.0719754977029097</v>
      </c>
    </row>
    <row r="75" spans="2:19" ht="12">
      <c r="B75" s="48"/>
      <c r="C75" s="55">
        <v>2011</v>
      </c>
      <c r="D75" s="60">
        <v>1508</v>
      </c>
      <c r="E75" s="61">
        <v>120</v>
      </c>
      <c r="F75" s="60">
        <v>36</v>
      </c>
      <c r="G75" s="60">
        <v>398</v>
      </c>
      <c r="H75" s="60">
        <f>IF(AND(G75&lt;&gt;".",G75&lt;&gt;"*",F75&lt;&gt;"*"),F75+G75,".")</f>
        <v>434</v>
      </c>
      <c r="I75" s="61">
        <f>IF(E75&lt;&gt;"*",D75+E75,".")</f>
        <v>1628</v>
      </c>
      <c r="J75" s="60">
        <f>IF(F75&lt;&gt;"*",D75+F75,".")</f>
        <v>1544</v>
      </c>
      <c r="K75" s="60">
        <f>IF(H75&lt;&gt;".",D75+H75,".")</f>
        <v>1942</v>
      </c>
      <c r="L75" s="62">
        <f>IF(AND(J75&lt;&gt;0,J75&lt;&gt;"."),I75*100/J75,".")</f>
        <v>105.44041450777202</v>
      </c>
      <c r="M75" s="63">
        <f>IF(K75&lt;&gt;".",IF(K75&lt;&gt;0,I75*100/K75,"."),".")</f>
        <v>83.83110195674563</v>
      </c>
      <c r="N75" s="60">
        <f>IF(AND(I75&lt;&gt;".",J75&lt;&gt;"."),I75-J75,".")</f>
        <v>84</v>
      </c>
      <c r="O75" s="60">
        <f>IF(K75&lt;&gt;".",I75-K75,".")</f>
        <v>-314</v>
      </c>
      <c r="P75" s="63">
        <f>IF(D74&lt;&gt;0,(D75-D74)*100/D74,".")</f>
        <v>-2.4579560155239326</v>
      </c>
      <c r="Q75" s="62">
        <f>IF(I74&lt;&gt;0,(I75-I74)*100/I74,".")</f>
        <v>2.4543738200125866</v>
      </c>
      <c r="R75" s="64">
        <f>IF(AND(J74&lt;&gt;0,J74&lt;&gt;".",J75&lt;&gt;"."),(J75-J74)*100/J74,".")</f>
        <v>-4.573547589616811</v>
      </c>
      <c r="S75" s="64">
        <f>IF(AND(K74&lt;&gt;0,K74&lt;&gt;".",K75&lt;&gt;".",K75&lt;&gt;"."),(K75-K74)*100/K74,".")</f>
        <v>-1.9191919191919191</v>
      </c>
    </row>
    <row r="76" spans="2:19" ht="18.75" customHeight="1">
      <c r="B76" s="48"/>
      <c r="C76" s="55"/>
      <c r="D76" s="65"/>
      <c r="E76" s="66"/>
      <c r="F76" s="65"/>
      <c r="G76" s="60"/>
      <c r="H76" s="60"/>
      <c r="I76" s="66"/>
      <c r="J76" s="65"/>
      <c r="K76" s="60"/>
      <c r="L76" s="62"/>
      <c r="M76" s="63"/>
      <c r="N76" s="60"/>
      <c r="O76" s="60"/>
      <c r="P76" s="63"/>
      <c r="Q76" s="62"/>
      <c r="R76" s="64"/>
      <c r="S76" s="64"/>
    </row>
    <row r="77" spans="2:19" ht="24" customHeight="1">
      <c r="B77" s="48"/>
      <c r="C77" s="49" t="s">
        <v>61</v>
      </c>
      <c r="D77" s="50"/>
      <c r="E77" s="51"/>
      <c r="F77" s="50"/>
      <c r="G77" s="50"/>
      <c r="H77" s="52"/>
      <c r="I77" s="51"/>
      <c r="J77" s="50"/>
      <c r="K77" s="52"/>
      <c r="L77" s="50"/>
      <c r="M77" s="51"/>
      <c r="N77" s="50"/>
      <c r="O77" s="50"/>
      <c r="P77" s="51"/>
      <c r="Q77" s="50"/>
      <c r="R77" s="53"/>
      <c r="S77" s="53"/>
    </row>
    <row r="78" spans="2:19" ht="5.25" customHeight="1">
      <c r="B78" s="48"/>
      <c r="C78" s="55"/>
      <c r="D78" s="56"/>
      <c r="E78" s="57"/>
      <c r="F78" s="56"/>
      <c r="G78" s="56"/>
      <c r="H78" s="58"/>
      <c r="I78" s="57"/>
      <c r="J78" s="56"/>
      <c r="K78" s="58"/>
      <c r="L78" s="56"/>
      <c r="M78" s="57"/>
      <c r="N78" s="56"/>
      <c r="O78" s="56"/>
      <c r="P78" s="57"/>
      <c r="Q78" s="56"/>
      <c r="R78" s="59"/>
      <c r="S78" s="59"/>
    </row>
    <row r="79" spans="2:19" ht="12">
      <c r="B79" s="48"/>
      <c r="C79" s="55">
        <v>2009</v>
      </c>
      <c r="D79" s="60">
        <v>1653</v>
      </c>
      <c r="E79" s="61">
        <v>34</v>
      </c>
      <c r="F79" s="60">
        <v>369</v>
      </c>
      <c r="G79" s="60">
        <v>485</v>
      </c>
      <c r="H79" s="60">
        <f>IF(AND(G79&lt;&gt;".",G79&lt;&gt;"*",F79&lt;&gt;"*"),F79+G79,".")</f>
        <v>854</v>
      </c>
      <c r="I79" s="61">
        <f>IF(E79&lt;&gt;"*",D79+E79,".")</f>
        <v>1687</v>
      </c>
      <c r="J79" s="60">
        <f>IF(F79&lt;&gt;"*",D79+F79,".")</f>
        <v>2022</v>
      </c>
      <c r="K79" s="60">
        <f>IF(H79&lt;&gt;".",D79+H79,".")</f>
        <v>2507</v>
      </c>
      <c r="L79" s="62">
        <f>IF(AND(J79&lt;&gt;0,J79&lt;&gt;"."),I79*100/J79,".")</f>
        <v>83.4322453016815</v>
      </c>
      <c r="M79" s="63">
        <f>IF(K79&lt;&gt;".",IF(K79&lt;&gt;0,I79*100/K79,"."),".")</f>
        <v>67.29158356601516</v>
      </c>
      <c r="N79" s="60">
        <f>IF(AND(I79&lt;&gt;".",J79&lt;&gt;"."),I79-J79,".")</f>
        <v>-335</v>
      </c>
      <c r="O79" s="60">
        <f>IF(K79&lt;&gt;".",I79-K79,".")</f>
        <v>-820</v>
      </c>
      <c r="P79" s="63" t="str">
        <f>IF(D78&lt;&gt;0,(D79-D78)*100/D78,".")</f>
        <v>.</v>
      </c>
      <c r="Q79" s="62" t="str">
        <f>IF(I78&lt;&gt;0,(I79-I78)*100/I78,".")</f>
        <v>.</v>
      </c>
      <c r="R79" s="64" t="str">
        <f>IF(AND(J78&lt;&gt;0,J78&lt;&gt;".",J79&lt;&gt;"."),(J79-J78)*100/J78,".")</f>
        <v>.</v>
      </c>
      <c r="S79" s="64" t="str">
        <f>IF(AND(K78&lt;&gt;0,K78&lt;&gt;".",K79&lt;&gt;".",K79&lt;&gt;"."),(K79-K78)*100/K78,".")</f>
        <v>.</v>
      </c>
    </row>
    <row r="80" spans="2:19" ht="12">
      <c r="B80" s="48"/>
      <c r="C80" s="55">
        <v>2010</v>
      </c>
      <c r="D80" s="60">
        <v>1768</v>
      </c>
      <c r="E80" s="61">
        <v>56</v>
      </c>
      <c r="F80" s="60">
        <v>31</v>
      </c>
      <c r="G80" s="60">
        <v>296</v>
      </c>
      <c r="H80" s="60">
        <f>IF(AND(G80&lt;&gt;".",G80&lt;&gt;"*",F80&lt;&gt;"*"),F80+G80,".")</f>
        <v>327</v>
      </c>
      <c r="I80" s="61">
        <f>IF(E80&lt;&gt;"*",D80+E80,".")</f>
        <v>1824</v>
      </c>
      <c r="J80" s="60">
        <f>IF(F80&lt;&gt;"*",D80+F80,".")</f>
        <v>1799</v>
      </c>
      <c r="K80" s="60">
        <f>IF(H80&lt;&gt;".",D80+H80,".")</f>
        <v>2095</v>
      </c>
      <c r="L80" s="62">
        <f>IF(AND(J80&lt;&gt;0,J80&lt;&gt;"."),I80*100/J80,".")</f>
        <v>101.38966092273485</v>
      </c>
      <c r="M80" s="63">
        <f>IF(K80&lt;&gt;".",IF(K80&lt;&gt;0,I80*100/K80,"."),".")</f>
        <v>87.06443914081146</v>
      </c>
      <c r="N80" s="60">
        <f>IF(AND(I80&lt;&gt;".",J80&lt;&gt;"."),I80-J80,".")</f>
        <v>25</v>
      </c>
      <c r="O80" s="60">
        <f>IF(K80&lt;&gt;".",I80-K80,".")</f>
        <v>-271</v>
      </c>
      <c r="P80" s="63">
        <f>IF(D79&lt;&gt;0,(D80-D79)*100/D79,".")</f>
        <v>6.957047791893527</v>
      </c>
      <c r="Q80" s="62">
        <f>IF(I79&lt;&gt;0,(I80-I79)*100/I79,".")</f>
        <v>8.120924718435091</v>
      </c>
      <c r="R80" s="64">
        <f>IF(AND(J79&lt;&gt;0,J79&lt;&gt;".",J80&lt;&gt;"."),(J80-J79)*100/J79,".")</f>
        <v>-11.02868447082097</v>
      </c>
      <c r="S80" s="64">
        <f>IF(AND(K79&lt;&gt;0,K79&lt;&gt;".",K80&lt;&gt;".",K80&lt;&gt;"."),(K80-K79)*100/K79,".")</f>
        <v>-16.433984842441166</v>
      </c>
    </row>
    <row r="81" spans="2:19" ht="12">
      <c r="B81" s="48"/>
      <c r="C81" s="55">
        <v>2011</v>
      </c>
      <c r="D81" s="60">
        <v>1864</v>
      </c>
      <c r="E81" s="61">
        <v>71</v>
      </c>
      <c r="F81" s="60">
        <v>39</v>
      </c>
      <c r="G81" s="60">
        <v>239</v>
      </c>
      <c r="H81" s="60">
        <f>IF(AND(G81&lt;&gt;".",G81&lt;&gt;"*",F81&lt;&gt;"*"),F81+G81,".")</f>
        <v>278</v>
      </c>
      <c r="I81" s="61">
        <f>IF(E81&lt;&gt;"*",D81+E81,".")</f>
        <v>1935</v>
      </c>
      <c r="J81" s="60">
        <f>IF(F81&lt;&gt;"*",D81+F81,".")</f>
        <v>1903</v>
      </c>
      <c r="K81" s="60">
        <f>IF(H81&lt;&gt;".",D81+H81,".")</f>
        <v>2142</v>
      </c>
      <c r="L81" s="62">
        <f>IF(AND(J81&lt;&gt;0,J81&lt;&gt;"."),I81*100/J81,".")</f>
        <v>101.68155543878088</v>
      </c>
      <c r="M81" s="63">
        <f>IF(K81&lt;&gt;".",IF(K81&lt;&gt;0,I81*100/K81,"."),".")</f>
        <v>90.33613445378151</v>
      </c>
      <c r="N81" s="60">
        <f>IF(AND(I81&lt;&gt;".",J81&lt;&gt;"."),I81-J81,".")</f>
        <v>32</v>
      </c>
      <c r="O81" s="60">
        <f>IF(K81&lt;&gt;".",I81-K81,".")</f>
        <v>-207</v>
      </c>
      <c r="P81" s="63">
        <f>IF(D80&lt;&gt;0,(D81-D80)*100/D80,".")</f>
        <v>5.429864253393665</v>
      </c>
      <c r="Q81" s="62">
        <f>IF(I80&lt;&gt;0,(I81-I80)*100/I80,".")</f>
        <v>6.0855263157894735</v>
      </c>
      <c r="R81" s="64">
        <f>IF(AND(J80&lt;&gt;0,J80&lt;&gt;".",J81&lt;&gt;"."),(J81-J80)*100/J80,".")</f>
        <v>5.780989438576987</v>
      </c>
      <c r="S81" s="64">
        <f>IF(AND(K80&lt;&gt;0,K80&lt;&gt;".",K81&lt;&gt;".",K81&lt;&gt;"."),(K81-K80)*100/K80,".")</f>
        <v>2.243436754176611</v>
      </c>
    </row>
    <row r="82" spans="2:19" ht="18.75" customHeight="1">
      <c r="B82" s="48"/>
      <c r="C82" s="55"/>
      <c r="D82" s="65"/>
      <c r="E82" s="66"/>
      <c r="F82" s="65"/>
      <c r="G82" s="60"/>
      <c r="H82" s="60"/>
      <c r="I82" s="66"/>
      <c r="J82" s="65"/>
      <c r="K82" s="60"/>
      <c r="L82" s="62"/>
      <c r="M82" s="63"/>
      <c r="N82" s="60"/>
      <c r="O82" s="60"/>
      <c r="P82" s="63"/>
      <c r="Q82" s="62"/>
      <c r="R82" s="64"/>
      <c r="S82" s="64"/>
    </row>
    <row r="83" spans="2:19" ht="24" customHeight="1">
      <c r="B83" s="48"/>
      <c r="C83" s="49" t="s">
        <v>62</v>
      </c>
      <c r="D83" s="50"/>
      <c r="E83" s="51"/>
      <c r="F83" s="50"/>
      <c r="G83" s="50"/>
      <c r="H83" s="52"/>
      <c r="I83" s="51"/>
      <c r="J83" s="50"/>
      <c r="K83" s="52"/>
      <c r="L83" s="50"/>
      <c r="M83" s="51"/>
      <c r="N83" s="50"/>
      <c r="O83" s="50"/>
      <c r="P83" s="51"/>
      <c r="Q83" s="50"/>
      <c r="R83" s="53"/>
      <c r="S83" s="53"/>
    </row>
    <row r="84" spans="2:19" ht="5.25" customHeight="1">
      <c r="B84" s="48"/>
      <c r="C84" s="55"/>
      <c r="D84" s="56"/>
      <c r="E84" s="57"/>
      <c r="F84" s="56"/>
      <c r="G84" s="56"/>
      <c r="H84" s="58"/>
      <c r="I84" s="57"/>
      <c r="J84" s="56"/>
      <c r="K84" s="58"/>
      <c r="L84" s="56"/>
      <c r="M84" s="57"/>
      <c r="N84" s="56"/>
      <c r="O84" s="56"/>
      <c r="P84" s="57"/>
      <c r="Q84" s="56"/>
      <c r="R84" s="59"/>
      <c r="S84" s="59"/>
    </row>
    <row r="85" spans="2:19" ht="12">
      <c r="B85" s="48"/>
      <c r="C85" s="55">
        <v>2009</v>
      </c>
      <c r="D85" s="60">
        <v>2226</v>
      </c>
      <c r="E85" s="61">
        <v>36</v>
      </c>
      <c r="F85" s="60">
        <v>67</v>
      </c>
      <c r="G85" s="60">
        <v>563</v>
      </c>
      <c r="H85" s="60">
        <f>IF(AND(G85&lt;&gt;".",G85&lt;&gt;"*",F85&lt;&gt;"*"),F85+G85,".")</f>
        <v>630</v>
      </c>
      <c r="I85" s="61">
        <f>IF(E85&lt;&gt;"*",D85+E85,".")</f>
        <v>2262</v>
      </c>
      <c r="J85" s="60">
        <f>IF(F85&lt;&gt;"*",D85+F85,".")</f>
        <v>2293</v>
      </c>
      <c r="K85" s="60">
        <f>IF(H85&lt;&gt;".",D85+H85,".")</f>
        <v>2856</v>
      </c>
      <c r="L85" s="62">
        <f>IF(AND(J85&lt;&gt;0,J85&lt;&gt;"."),I85*100/J85,".")</f>
        <v>98.64805931094637</v>
      </c>
      <c r="M85" s="63">
        <f>IF(K85&lt;&gt;".",IF(K85&lt;&gt;0,I85*100/K85,"."),".")</f>
        <v>79.2016806722689</v>
      </c>
      <c r="N85" s="60">
        <f>IF(AND(I85&lt;&gt;".",J85&lt;&gt;"."),I85-J85,".")</f>
        <v>-31</v>
      </c>
      <c r="O85" s="60">
        <f>IF(K85&lt;&gt;".",I85-K85,".")</f>
        <v>-594</v>
      </c>
      <c r="P85" s="63" t="str">
        <f>IF(D84&lt;&gt;0,(D85-D84)*100/D84,".")</f>
        <v>.</v>
      </c>
      <c r="Q85" s="62" t="str">
        <f>IF(I84&lt;&gt;0,(I85-I84)*100/I84,".")</f>
        <v>.</v>
      </c>
      <c r="R85" s="64" t="str">
        <f>IF(AND(J84&lt;&gt;0,J84&lt;&gt;".",J85&lt;&gt;"."),(J85-J84)*100/J84,".")</f>
        <v>.</v>
      </c>
      <c r="S85" s="64" t="str">
        <f>IF(AND(K84&lt;&gt;0,K84&lt;&gt;".",K85&lt;&gt;".",K85&lt;&gt;"."),(K85-K84)*100/K84,".")</f>
        <v>.</v>
      </c>
    </row>
    <row r="86" spans="2:19" ht="12">
      <c r="B86" s="48"/>
      <c r="C86" s="55">
        <v>2010</v>
      </c>
      <c r="D86" s="60">
        <v>2138</v>
      </c>
      <c r="E86" s="61">
        <v>99</v>
      </c>
      <c r="F86" s="60">
        <v>55</v>
      </c>
      <c r="G86" s="60">
        <v>553</v>
      </c>
      <c r="H86" s="60">
        <f>IF(AND(G86&lt;&gt;".",G86&lt;&gt;"*",F86&lt;&gt;"*"),F86+G86,".")</f>
        <v>608</v>
      </c>
      <c r="I86" s="61">
        <f>IF(E86&lt;&gt;"*",D86+E86,".")</f>
        <v>2237</v>
      </c>
      <c r="J86" s="60">
        <f>IF(F86&lt;&gt;"*",D86+F86,".")</f>
        <v>2193</v>
      </c>
      <c r="K86" s="60">
        <f>IF(H86&lt;&gt;".",D86+H86,".")</f>
        <v>2746</v>
      </c>
      <c r="L86" s="62">
        <f>IF(AND(J86&lt;&gt;0,J86&lt;&gt;"."),I86*100/J86,".")</f>
        <v>102.0063839489284</v>
      </c>
      <c r="M86" s="63">
        <f>IF(K86&lt;&gt;".",IF(K86&lt;&gt;0,I86*100/K86,"."),".")</f>
        <v>81.4639475600874</v>
      </c>
      <c r="N86" s="60">
        <f>IF(AND(I86&lt;&gt;".",J86&lt;&gt;"."),I86-J86,".")</f>
        <v>44</v>
      </c>
      <c r="O86" s="60">
        <f>IF(K86&lt;&gt;".",I86-K86,".")</f>
        <v>-509</v>
      </c>
      <c r="P86" s="63">
        <f>IF(D85&lt;&gt;0,(D86-D85)*100/D85,".")</f>
        <v>-3.9532794249775383</v>
      </c>
      <c r="Q86" s="62">
        <f>IF(I85&lt;&gt;0,(I86-I85)*100/I85,".")</f>
        <v>-1.1052166224580018</v>
      </c>
      <c r="R86" s="64">
        <f>IF(AND(J85&lt;&gt;0,J85&lt;&gt;".",J86&lt;&gt;"."),(J86-J85)*100/J85,".")</f>
        <v>-4.361098996947231</v>
      </c>
      <c r="S86" s="64">
        <f>IF(AND(K85&lt;&gt;0,K85&lt;&gt;".",K86&lt;&gt;".",K86&lt;&gt;"."),(K86-K85)*100/K85,".")</f>
        <v>-3.8515406162464987</v>
      </c>
    </row>
    <row r="87" spans="2:19" ht="12">
      <c r="B87" s="48"/>
      <c r="C87" s="55">
        <v>2011</v>
      </c>
      <c r="D87" s="60">
        <v>2381</v>
      </c>
      <c r="E87" s="61">
        <v>224</v>
      </c>
      <c r="F87" s="60">
        <v>62</v>
      </c>
      <c r="G87" s="60">
        <v>456</v>
      </c>
      <c r="H87" s="60">
        <f>IF(AND(G87&lt;&gt;".",G87&lt;&gt;"*",F87&lt;&gt;"*"),F87+G87,".")</f>
        <v>518</v>
      </c>
      <c r="I87" s="61">
        <f>IF(E87&lt;&gt;"*",D87+E87,".")</f>
        <v>2605</v>
      </c>
      <c r="J87" s="60">
        <f>IF(F87&lt;&gt;"*",D87+F87,".")</f>
        <v>2443</v>
      </c>
      <c r="K87" s="60">
        <f>IF(H87&lt;&gt;".",D87+H87,".")</f>
        <v>2899</v>
      </c>
      <c r="L87" s="62">
        <f>IF(AND(J87&lt;&gt;0,J87&lt;&gt;"."),I87*100/J87,".")</f>
        <v>106.6311911584118</v>
      </c>
      <c r="M87" s="63">
        <f>IF(K87&lt;&gt;".",IF(K87&lt;&gt;0,I87*100/K87,"."),".")</f>
        <v>89.8585719213522</v>
      </c>
      <c r="N87" s="60">
        <f>IF(AND(I87&lt;&gt;".",J87&lt;&gt;"."),I87-J87,".")</f>
        <v>162</v>
      </c>
      <c r="O87" s="60">
        <f>IF(K87&lt;&gt;".",I87-K87,".")</f>
        <v>-294</v>
      </c>
      <c r="P87" s="63">
        <f>IF(D86&lt;&gt;0,(D87-D86)*100/D86,".")</f>
        <v>11.36576239476146</v>
      </c>
      <c r="Q87" s="62">
        <f>IF(I86&lt;&gt;0,(I87-I86)*100/I86,".")</f>
        <v>16.450603486812696</v>
      </c>
      <c r="R87" s="64">
        <f>IF(AND(J86&lt;&gt;0,J86&lt;&gt;".",J87&lt;&gt;"."),(J87-J86)*100/J86,".")</f>
        <v>11.399908800729595</v>
      </c>
      <c r="S87" s="64">
        <f>IF(AND(K86&lt;&gt;0,K86&lt;&gt;".",K87&lt;&gt;".",K87&lt;&gt;"."),(K87-K86)*100/K86,".")</f>
        <v>5.571740713765477</v>
      </c>
    </row>
    <row r="88" spans="2:19" ht="18.75" customHeight="1">
      <c r="B88" s="48"/>
      <c r="C88" s="55"/>
      <c r="D88" s="65"/>
      <c r="E88" s="66"/>
      <c r="F88" s="65"/>
      <c r="G88" s="60"/>
      <c r="H88" s="60"/>
      <c r="I88" s="66"/>
      <c r="J88" s="65"/>
      <c r="K88" s="60"/>
      <c r="L88" s="62"/>
      <c r="M88" s="63"/>
      <c r="N88" s="60"/>
      <c r="O88" s="60"/>
      <c r="P88" s="63"/>
      <c r="Q88" s="62"/>
      <c r="R88" s="64"/>
      <c r="S88" s="64"/>
    </row>
    <row r="89" spans="2:19" ht="24" customHeight="1">
      <c r="B89" s="48"/>
      <c r="C89" s="49" t="s">
        <v>63</v>
      </c>
      <c r="D89" s="50"/>
      <c r="E89" s="51"/>
      <c r="F89" s="50"/>
      <c r="G89" s="50"/>
      <c r="H89" s="52"/>
      <c r="I89" s="51"/>
      <c r="J89" s="50"/>
      <c r="K89" s="52"/>
      <c r="L89" s="50"/>
      <c r="M89" s="51"/>
      <c r="N89" s="50"/>
      <c r="O89" s="50"/>
      <c r="P89" s="51"/>
      <c r="Q89" s="50"/>
      <c r="R89" s="53"/>
      <c r="S89" s="53"/>
    </row>
    <row r="90" spans="2:19" ht="5.25" customHeight="1">
      <c r="B90" s="48"/>
      <c r="C90" s="55"/>
      <c r="D90" s="56"/>
      <c r="E90" s="57"/>
      <c r="F90" s="56"/>
      <c r="G90" s="56"/>
      <c r="H90" s="58"/>
      <c r="I90" s="57"/>
      <c r="J90" s="56"/>
      <c r="K90" s="58"/>
      <c r="L90" s="56"/>
      <c r="M90" s="57"/>
      <c r="N90" s="56"/>
      <c r="O90" s="56"/>
      <c r="P90" s="57"/>
      <c r="Q90" s="56"/>
      <c r="R90" s="59"/>
      <c r="S90" s="59"/>
    </row>
    <row r="91" spans="2:19" ht="12">
      <c r="B91" s="48"/>
      <c r="C91" s="55">
        <v>2009</v>
      </c>
      <c r="D91" s="60">
        <v>3066</v>
      </c>
      <c r="E91" s="61">
        <v>60</v>
      </c>
      <c r="F91" s="60">
        <v>335</v>
      </c>
      <c r="G91" s="60">
        <v>281</v>
      </c>
      <c r="H91" s="60">
        <f>IF(AND(G91&lt;&gt;".",G91&lt;&gt;"*",F91&lt;&gt;"*"),F91+G91,".")</f>
        <v>616</v>
      </c>
      <c r="I91" s="61">
        <f>IF(E91&lt;&gt;"*",D91+E91,".")</f>
        <v>3126</v>
      </c>
      <c r="J91" s="60">
        <f>IF(F91&lt;&gt;"*",D91+F91,".")</f>
        <v>3401</v>
      </c>
      <c r="K91" s="60">
        <f>IF(H91&lt;&gt;".",D91+H91,".")</f>
        <v>3682</v>
      </c>
      <c r="L91" s="62">
        <f>IF(AND(J91&lt;&gt;0,J91&lt;&gt;"."),I91*100/J91,".")</f>
        <v>91.91414289914731</v>
      </c>
      <c r="M91" s="63">
        <f>IF(K91&lt;&gt;".",IF(K91&lt;&gt;0,I91*100/K91,"."),".")</f>
        <v>84.89951113525258</v>
      </c>
      <c r="N91" s="60">
        <f>IF(AND(I91&lt;&gt;".",J91&lt;&gt;"."),I91-J91,".")</f>
        <v>-275</v>
      </c>
      <c r="O91" s="60">
        <f>IF(K91&lt;&gt;".",I91-K91,".")</f>
        <v>-556</v>
      </c>
      <c r="P91" s="63" t="str">
        <f>IF(D90&lt;&gt;0,(D91-D90)*100/D90,".")</f>
        <v>.</v>
      </c>
      <c r="Q91" s="62" t="str">
        <f>IF(I90&lt;&gt;0,(I91-I90)*100/I90,".")</f>
        <v>.</v>
      </c>
      <c r="R91" s="64" t="str">
        <f>IF(AND(J90&lt;&gt;0,J90&lt;&gt;".",J91&lt;&gt;"."),(J91-J90)*100/J90,".")</f>
        <v>.</v>
      </c>
      <c r="S91" s="64" t="str">
        <f>IF(AND(K90&lt;&gt;0,K90&lt;&gt;".",K91&lt;&gt;".",K91&lt;&gt;"."),(K91-K90)*100/K90,".")</f>
        <v>.</v>
      </c>
    </row>
    <row r="92" spans="2:19" ht="12">
      <c r="B92" s="48"/>
      <c r="C92" s="55">
        <v>2010</v>
      </c>
      <c r="D92" s="60">
        <v>3152</v>
      </c>
      <c r="E92" s="61">
        <v>136</v>
      </c>
      <c r="F92" s="60">
        <v>47</v>
      </c>
      <c r="G92" s="60">
        <v>227</v>
      </c>
      <c r="H92" s="60">
        <f>IF(AND(G92&lt;&gt;".",G92&lt;&gt;"*",F92&lt;&gt;"*"),F92+G92,".")</f>
        <v>274</v>
      </c>
      <c r="I92" s="61">
        <f>IF(E92&lt;&gt;"*",D92+E92,".")</f>
        <v>3288</v>
      </c>
      <c r="J92" s="60">
        <f>IF(F92&lt;&gt;"*",D92+F92,".")</f>
        <v>3199</v>
      </c>
      <c r="K92" s="60">
        <f>IF(H92&lt;&gt;".",D92+H92,".")</f>
        <v>3426</v>
      </c>
      <c r="L92" s="62">
        <f>IF(AND(J92&lt;&gt;0,J92&lt;&gt;"."),I92*100/J92,".")</f>
        <v>102.78211941231635</v>
      </c>
      <c r="M92" s="63">
        <f>IF(K92&lt;&gt;".",IF(K92&lt;&gt;0,I92*100/K92,"."),".")</f>
        <v>95.97197898423818</v>
      </c>
      <c r="N92" s="60">
        <f>IF(AND(I92&lt;&gt;".",J92&lt;&gt;"."),I92-J92,".")</f>
        <v>89</v>
      </c>
      <c r="O92" s="60">
        <f>IF(K92&lt;&gt;".",I92-K92,".")</f>
        <v>-138</v>
      </c>
      <c r="P92" s="63">
        <f>IF(D91&lt;&gt;0,(D92-D91)*100/D91,".")</f>
        <v>2.8049575994781475</v>
      </c>
      <c r="Q92" s="62">
        <f>IF(I91&lt;&gt;0,(I92-I91)*100/I91,".")</f>
        <v>5.182341650671785</v>
      </c>
      <c r="R92" s="64">
        <f>IF(AND(J91&lt;&gt;0,J91&lt;&gt;".",J92&lt;&gt;"."),(J92-J91)*100/J91,".")</f>
        <v>-5.939429579535431</v>
      </c>
      <c r="S92" s="64">
        <f>IF(AND(K91&lt;&gt;0,K91&lt;&gt;".",K92&lt;&gt;".",K92&lt;&gt;"."),(K92-K91)*100/K91,".")</f>
        <v>-6.9527430744160785</v>
      </c>
    </row>
    <row r="93" spans="2:19" ht="12">
      <c r="B93" s="48"/>
      <c r="C93" s="55">
        <v>2011</v>
      </c>
      <c r="D93" s="60">
        <v>3119</v>
      </c>
      <c r="E93" s="61">
        <v>174</v>
      </c>
      <c r="F93" s="60">
        <v>58</v>
      </c>
      <c r="G93" s="60">
        <v>258</v>
      </c>
      <c r="H93" s="60">
        <f>IF(AND(G93&lt;&gt;".",G93&lt;&gt;"*",F93&lt;&gt;"*"),F93+G93,".")</f>
        <v>316</v>
      </c>
      <c r="I93" s="61">
        <f>IF(E93&lt;&gt;"*",D93+E93,".")</f>
        <v>3293</v>
      </c>
      <c r="J93" s="60">
        <f>IF(F93&lt;&gt;"*",D93+F93,".")</f>
        <v>3177</v>
      </c>
      <c r="K93" s="60">
        <f>IF(H93&lt;&gt;".",D93+H93,".")</f>
        <v>3435</v>
      </c>
      <c r="L93" s="62">
        <f>IF(AND(J93&lt;&gt;0,J93&lt;&gt;"."),I93*100/J93,".")</f>
        <v>103.65124331129996</v>
      </c>
      <c r="M93" s="63">
        <f>IF(K93&lt;&gt;".",IF(K93&lt;&gt;0,I93*100/K93,"."),".")</f>
        <v>95.86608442503639</v>
      </c>
      <c r="N93" s="60">
        <f>IF(AND(I93&lt;&gt;".",J93&lt;&gt;"."),I93-J93,".")</f>
        <v>116</v>
      </c>
      <c r="O93" s="60">
        <f>IF(K93&lt;&gt;".",I93-K93,".")</f>
        <v>-142</v>
      </c>
      <c r="P93" s="63">
        <f>IF(D92&lt;&gt;0,(D93-D92)*100/D92,".")</f>
        <v>-1.0469543147208122</v>
      </c>
      <c r="Q93" s="62">
        <f>IF(I92&lt;&gt;0,(I93-I92)*100/I92,".")</f>
        <v>0.15206812652068127</v>
      </c>
      <c r="R93" s="64">
        <f>IF(AND(J92&lt;&gt;0,J92&lt;&gt;".",J93&lt;&gt;"."),(J93-J92)*100/J92,".")</f>
        <v>-0.6877149109096593</v>
      </c>
      <c r="S93" s="64">
        <f>IF(AND(K92&lt;&gt;0,K92&lt;&gt;".",K93&lt;&gt;".",K93&lt;&gt;"."),(K93-K92)*100/K92,".")</f>
        <v>0.2626970227670753</v>
      </c>
    </row>
    <row r="94" spans="2:19" ht="18.75" customHeight="1">
      <c r="B94" s="48"/>
      <c r="C94" s="55"/>
      <c r="D94" s="65"/>
      <c r="E94" s="66"/>
      <c r="F94" s="65"/>
      <c r="G94" s="60"/>
      <c r="H94" s="60"/>
      <c r="I94" s="66"/>
      <c r="J94" s="65"/>
      <c r="K94" s="60"/>
      <c r="L94" s="62"/>
      <c r="M94" s="63"/>
      <c r="N94" s="60"/>
      <c r="O94" s="60"/>
      <c r="P94" s="63"/>
      <c r="Q94" s="62"/>
      <c r="R94" s="64"/>
      <c r="S94" s="64"/>
    </row>
    <row r="95" spans="2:19" ht="18.75" customHeight="1">
      <c r="B95" s="48"/>
      <c r="C95" s="55"/>
      <c r="D95" s="65"/>
      <c r="E95" s="66"/>
      <c r="F95" s="65"/>
      <c r="G95" s="60"/>
      <c r="H95" s="60"/>
      <c r="I95" s="66"/>
      <c r="J95" s="65"/>
      <c r="K95" s="60"/>
      <c r="L95" s="62"/>
      <c r="M95" s="63"/>
      <c r="N95" s="60"/>
      <c r="O95" s="60"/>
      <c r="P95" s="63"/>
      <c r="Q95" s="62"/>
      <c r="R95" s="64"/>
      <c r="S95" s="64"/>
    </row>
    <row r="96" spans="2:19" ht="6.75" customHeight="1">
      <c r="B96" s="67"/>
      <c r="C96" s="68"/>
      <c r="D96" s="69"/>
      <c r="E96" s="70"/>
      <c r="F96" s="71"/>
      <c r="G96" s="72"/>
      <c r="H96" s="72"/>
      <c r="I96" s="70"/>
      <c r="J96" s="69"/>
      <c r="K96" s="73"/>
      <c r="L96" s="71"/>
      <c r="M96" s="74"/>
      <c r="N96" s="71"/>
      <c r="O96" s="71"/>
      <c r="P96" s="74"/>
      <c r="Q96" s="71"/>
      <c r="R96" s="75"/>
      <c r="S96" s="75"/>
    </row>
    <row r="97" spans="4:11" ht="12">
      <c r="D97" s="76"/>
      <c r="E97" s="76"/>
      <c r="F97" s="76"/>
      <c r="G97" s="76"/>
      <c r="H97" s="77"/>
      <c r="I97" s="76"/>
      <c r="J97" s="76"/>
      <c r="K97" s="76"/>
    </row>
    <row r="98" spans="3:19" ht="12.75" customHeight="1">
      <c r="C98" s="78" t="s">
        <v>44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3:19" ht="12.75" customHeight="1">
      <c r="C99" s="78" t="s">
        <v>45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3:19" ht="12.75" customHeight="1">
      <c r="C100" s="78" t="s">
        <v>46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3:14" ht="12.75" customHeight="1"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3:14" ht="12"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3:14" ht="12"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3:16" ht="12">
      <c r="C104" s="80" t="s">
        <v>47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</row>
    <row r="105" spans="3:18" ht="24" customHeight="1">
      <c r="C105" s="81" t="s">
        <v>48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</sheetData>
  <sheetProtection/>
  <mergeCells count="28">
    <mergeCell ref="C104:P104"/>
    <mergeCell ref="C105:R105"/>
    <mergeCell ref="C98:S98"/>
    <mergeCell ref="C99:S99"/>
    <mergeCell ref="C100:S100"/>
    <mergeCell ref="C101:N101"/>
    <mergeCell ref="C102:N102"/>
    <mergeCell ref="C103:N103"/>
    <mergeCell ref="J5:K6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C2:S2"/>
    <mergeCell ref="B4:B9"/>
    <mergeCell ref="C4:C9"/>
    <mergeCell ref="E4:H4"/>
    <mergeCell ref="I4:O4"/>
    <mergeCell ref="P4:S4"/>
    <mergeCell ref="D5:D7"/>
    <mergeCell ref="E5:E7"/>
    <mergeCell ref="F5:H5"/>
    <mergeCell ref="I5:I7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14.12.2011</oddHeader>
    <oddFooter>&amp;CBIBB/AB 2.1&amp;R&amp;10Tabelle 60.2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2011-12-28T08:48:17Z</dcterms:created>
  <dcterms:modified xsi:type="dcterms:W3CDTF">2011-12-28T08:48:21Z</dcterms:modified>
  <cp:category/>
  <cp:version/>
  <cp:contentType/>
  <cp:contentStatus/>
</cp:coreProperties>
</file>